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updateLinks="never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D:\WWW\1E-Energie\1.2Energiewende\"/>
    </mc:Choice>
  </mc:AlternateContent>
  <xr:revisionPtr revIDLastSave="0" documentId="13_ncr:1_{3713C88D-22A6-4CFA-86C0-CEEB714D3FDA}" xr6:coauthVersionLast="38" xr6:coauthVersionMax="38" xr10:uidLastSave="{00000000-0000-0000-0000-000000000000}"/>
  <bookViews>
    <workbookView showHorizontalScroll="0" xWindow="0" yWindow="0" windowWidth="27405" windowHeight="12315" firstSheet="2" activeTab="2" xr2:uid="{00000000-000D-0000-FFFF-FFFF00000000}"/>
  </bookViews>
  <sheets>
    <sheet name="ENTSO-E2016" sheetId="28" state="hidden" r:id="rId1"/>
    <sheet name="Tarife2016CH_komplett" sheetId="10" state="hidden" r:id="rId2"/>
    <sheet name="Tabelle4.1" sheetId="36" r:id="rId3"/>
  </sheets>
  <definedNames>
    <definedName name="_xlnm.Print_Titles" localSheetId="0">'ENTSO-E2016'!#REF!</definedName>
    <definedName name="Z_8F2A141C_F2EC_47C9_B452_E771E2E1656F_.wvu.Rows" localSheetId="0" hidden="1">'ENTSO-E2016'!$530:$530</definedName>
    <definedName name="Z_9C8A7ACE_A5C0_4241_864A_9EA3F66D0A98_.wvu.Cols" localSheetId="1" hidden="1">Tarife2016CH_komplett!$D:$I,Tarife2016CH_komplett!$L:$P,Tarife2016CH_komplett!$S:$X,Tarife2016CH_komplett!$AA:$AE,Tarife2016CH_komplett!$AH:$AM,Tarife2016CH_komplett!$AP:$AT,Tarife2016CH_komplett!$AW:$BB,Tarife2016CH_komplett!$BE:$BI,Tarife2016CH_komplett!$BL:$BQ,Tarife2016CH_komplett!$BT:$BX</definedName>
    <definedName name="Z_C285CF98_2A1B_4B7A_90FC_988A5EC3263A_.wvu.Rows" localSheetId="0" hidden="1">'ENTSO-E2016'!$530:$530</definedName>
    <definedName name="Z_DD3E2C27_0DB8_470F_92C5_06627B82099E_.wvu.Cols" localSheetId="1" hidden="1">Tarife2016CH_komplett!$D:$I,Tarife2016CH_komplett!$L:$P,Tarife2016CH_komplett!$S:$X,Tarife2016CH_komplett!$AA:$AE,Tarife2016CH_komplett!$AH:$AM,Tarife2016CH_komplett!$AP:$AT,Tarife2016CH_komplett!$AW:$BB,Tarife2016CH_komplett!$BE:$BI,Tarife2016CH_komplett!$BL:$BQ,Tarife2016CH_komplett!$BT:$BX</definedName>
  </definedNames>
  <calcPr calcId="162913"/>
  <customWorkbookViews>
    <customWorkbookView name="normal" guid="{8FE70AE2-ACAA-41EC-8F6A-9C68C57FA765}" maximized="1" windowWidth="1841" windowHeight="866" activeSheetId="1"/>
    <customWorkbookView name="En" guid="{F2ECF08F-0049-4D0A-91CE-D2839A8368F5}" maximized="1" windowWidth="1841" windowHeight="866" activeSheetId="2"/>
    <customWorkbookView name="De" guid="{F1BBCF9D-4AE4-4256-BC28-7BF87292F8F0}" maximized="1" windowWidth="1841" windowHeight="866" activeSheetId="2"/>
    <customWorkbookView name="schmal" guid="{DD3E2C27-0DB8-470F-92C5-06627B82099E}" maximized="1" showHorizontalScroll="0" windowWidth="1841" windowHeight="866" activeSheetId="10"/>
    <customWorkbookView name="P&amp;W" guid="{F3EBDD22-812C-4961-BC1F-0118FAEB2379}" maximized="1" showHorizontalScroll="0" xWindow="-8" yWindow="-8" windowWidth="1843" windowHeight="1096" activeSheetId="6"/>
    <customWorkbookView name="Gas" guid="{8F2A141C-F2EC-47C9-B452-E771E2E1656F}" maximized="1" showHorizontalScroll="0" xWindow="-8" yWindow="-8" windowWidth="1843" windowHeight="1096" activeSheetId="30"/>
    <customWorkbookView name="kurz_Wende" guid="{C285CF98-2A1B-4B7A-90FC-988A5EC3263A}" maximized="1" showHorizontalScroll="0" xWindow="-8" yWindow="-8" windowWidth="1874" windowHeight="1096" activeSheetId="17"/>
  </customWorkbookViews>
  <fileRecoveryPr autoRecover="0"/>
</workbook>
</file>

<file path=xl/calcChain.xml><?xml version="1.0" encoding="utf-8"?>
<calcChain xmlns="http://schemas.openxmlformats.org/spreadsheetml/2006/main">
  <c r="J28" i="36" l="1"/>
  <c r="L31" i="36"/>
  <c r="L27" i="36"/>
  <c r="M28" i="36"/>
  <c r="L30" i="36"/>
  <c r="L29" i="36"/>
  <c r="L28" i="36"/>
  <c r="I28" i="36"/>
  <c r="H28" i="36" l="1"/>
  <c r="J5" i="36" l="1"/>
  <c r="J6" i="36"/>
  <c r="J7" i="36"/>
  <c r="J8" i="36"/>
  <c r="J9" i="36"/>
  <c r="J10" i="36"/>
  <c r="J19" i="36"/>
  <c r="J11" i="36"/>
  <c r="J12" i="36"/>
  <c r="J13" i="36"/>
  <c r="J14" i="36"/>
  <c r="J16" i="36"/>
  <c r="J17" i="36"/>
  <c r="J18" i="36"/>
  <c r="J23" i="36"/>
  <c r="J24" i="36"/>
  <c r="J25" i="36"/>
  <c r="J26" i="36"/>
  <c r="J4" i="36"/>
  <c r="I15" i="36" l="1"/>
  <c r="I21" i="36"/>
  <c r="J21" i="36" s="1"/>
  <c r="I20" i="36"/>
  <c r="J20" i="36" s="1"/>
  <c r="I31" i="36" l="1"/>
  <c r="I30" i="36"/>
  <c r="I29" i="36"/>
  <c r="I27" i="36"/>
  <c r="M26" i="36"/>
  <c r="K24" i="36"/>
  <c r="K25" i="36"/>
  <c r="K26" i="36"/>
  <c r="K23" i="36"/>
  <c r="K16" i="36"/>
  <c r="M16" i="36"/>
  <c r="N16" i="36" s="1"/>
  <c r="M23" i="36"/>
  <c r="N23" i="36" s="1"/>
  <c r="M24" i="36"/>
  <c r="M25" i="36"/>
  <c r="M18" i="36"/>
  <c r="K18" i="36"/>
  <c r="M17" i="36"/>
  <c r="K17" i="36"/>
  <c r="K13" i="36"/>
  <c r="K15" i="36"/>
  <c r="H15" i="36"/>
  <c r="M14" i="36"/>
  <c r="M13" i="36"/>
  <c r="N13" i="36" s="1"/>
  <c r="K14" i="36"/>
  <c r="K22" i="36"/>
  <c r="N17" i="36" l="1"/>
  <c r="N24" i="36"/>
  <c r="N18" i="36"/>
  <c r="N14" i="36"/>
  <c r="N25" i="36"/>
  <c r="N26" i="36"/>
  <c r="M15" i="36"/>
  <c r="N15" i="36" s="1"/>
  <c r="J15" i="36"/>
  <c r="K19" i="36"/>
  <c r="K21" i="36"/>
  <c r="K20" i="36"/>
  <c r="K7" i="36"/>
  <c r="K6" i="36"/>
  <c r="K5" i="36"/>
  <c r="K4" i="36"/>
  <c r="K9" i="36"/>
  <c r="K8" i="36"/>
  <c r="K10" i="36"/>
  <c r="K29" i="36" l="1"/>
  <c r="K28" i="36"/>
  <c r="K27" i="36"/>
  <c r="K30" i="36"/>
  <c r="K31" i="36"/>
  <c r="M10" i="36"/>
  <c r="N10" i="36" s="1"/>
  <c r="M9" i="36"/>
  <c r="N9" i="36" s="1"/>
  <c r="M8" i="36"/>
  <c r="N8" i="36" s="1"/>
  <c r="M19" i="36"/>
  <c r="N19" i="36" s="1"/>
  <c r="M4" i="36"/>
  <c r="M5" i="36"/>
  <c r="N5" i="36" s="1"/>
  <c r="M6" i="36"/>
  <c r="N6" i="36" s="1"/>
  <c r="M7" i="36"/>
  <c r="N7" i="36" s="1"/>
  <c r="M20" i="36"/>
  <c r="N20" i="36" s="1"/>
  <c r="M11" i="36"/>
  <c r="M12" i="36"/>
  <c r="N12" i="36" s="1"/>
  <c r="M21" i="36"/>
  <c r="N21" i="36" s="1"/>
  <c r="N11" i="36" l="1"/>
  <c r="N4" i="36"/>
  <c r="N28" i="36"/>
  <c r="H22" i="36"/>
  <c r="J30" i="36" l="1"/>
  <c r="H31" i="36"/>
  <c r="H29" i="36"/>
  <c r="J29" i="36"/>
  <c r="H27" i="36"/>
  <c r="M30" i="36"/>
  <c r="M29" i="36"/>
  <c r="H30" i="36"/>
  <c r="J22" i="36"/>
  <c r="M22" i="36"/>
  <c r="J27" i="36" l="1"/>
  <c r="J31" i="36"/>
  <c r="N22" i="36"/>
  <c r="N29" i="36"/>
  <c r="M27" i="36"/>
  <c r="M31" i="36"/>
  <c r="N30" i="36"/>
  <c r="N27" i="36" l="1"/>
  <c r="N31" i="36"/>
  <c r="O5" i="28" l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4" i="28"/>
  <c r="D183" i="10" l="1"/>
  <c r="E183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R183" i="10"/>
  <c r="S183" i="10"/>
  <c r="T183" i="10"/>
  <c r="U183" i="10"/>
  <c r="V183" i="10"/>
  <c r="W183" i="10"/>
  <c r="X183" i="10"/>
  <c r="Y183" i="10"/>
  <c r="Z183" i="10"/>
  <c r="AA183" i="10"/>
  <c r="AB183" i="10"/>
  <c r="AC183" i="10"/>
  <c r="AD183" i="10"/>
  <c r="AE183" i="10"/>
  <c r="AF183" i="10"/>
  <c r="AG183" i="10"/>
  <c r="AH183" i="10"/>
  <c r="AI183" i="10"/>
  <c r="AJ183" i="10"/>
  <c r="AK183" i="10"/>
  <c r="AL183" i="10"/>
  <c r="AM183" i="10"/>
  <c r="AN183" i="10"/>
  <c r="AO183" i="10"/>
  <c r="AP183" i="10"/>
  <c r="AQ183" i="10"/>
  <c r="AR183" i="10"/>
  <c r="AS183" i="10"/>
  <c r="AT183" i="10"/>
  <c r="AU183" i="10"/>
  <c r="AV183" i="10"/>
  <c r="AW183" i="10"/>
  <c r="AX183" i="10"/>
  <c r="AY183" i="10"/>
  <c r="AZ183" i="10"/>
  <c r="BA183" i="10"/>
  <c r="BB183" i="10"/>
  <c r="BC183" i="10"/>
  <c r="BD183" i="10"/>
  <c r="BE183" i="10"/>
  <c r="BF183" i="10"/>
  <c r="BG183" i="10"/>
  <c r="BH183" i="10"/>
  <c r="BI183" i="10"/>
  <c r="BJ183" i="10"/>
  <c r="BK183" i="10"/>
  <c r="BL183" i="10"/>
  <c r="BM183" i="10"/>
  <c r="BN183" i="10"/>
  <c r="BO183" i="10"/>
  <c r="BP183" i="10"/>
  <c r="BQ183" i="10"/>
  <c r="BR183" i="10"/>
  <c r="BS183" i="10"/>
  <c r="BT183" i="10"/>
  <c r="BU183" i="10"/>
  <c r="BV183" i="10"/>
  <c r="BW183" i="10"/>
  <c r="BX183" i="10"/>
  <c r="BY183" i="10"/>
  <c r="D184" i="10"/>
  <c r="E184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R184" i="10"/>
  <c r="S184" i="10"/>
  <c r="T184" i="10"/>
  <c r="U184" i="10"/>
  <c r="V184" i="10"/>
  <c r="W184" i="10"/>
  <c r="X184" i="10"/>
  <c r="Y184" i="10"/>
  <c r="Z184" i="10"/>
  <c r="AA184" i="10"/>
  <c r="AB184" i="10"/>
  <c r="AC184" i="10"/>
  <c r="AD184" i="10"/>
  <c r="AE184" i="10"/>
  <c r="AF184" i="10"/>
  <c r="AG184" i="10"/>
  <c r="AH184" i="10"/>
  <c r="AI184" i="10"/>
  <c r="AJ184" i="10"/>
  <c r="AK184" i="10"/>
  <c r="AL184" i="10"/>
  <c r="AM184" i="10"/>
  <c r="AN184" i="10"/>
  <c r="AO184" i="10"/>
  <c r="AP184" i="10"/>
  <c r="AQ184" i="10"/>
  <c r="AR184" i="10"/>
  <c r="AS184" i="10"/>
  <c r="AT184" i="10"/>
  <c r="AU184" i="10"/>
  <c r="AV184" i="10"/>
  <c r="AW184" i="10"/>
  <c r="AX184" i="10"/>
  <c r="AY184" i="10"/>
  <c r="AZ184" i="10"/>
  <c r="BA184" i="10"/>
  <c r="BB184" i="10"/>
  <c r="BC184" i="10"/>
  <c r="BD184" i="10"/>
  <c r="BE184" i="10"/>
  <c r="BF184" i="10"/>
  <c r="BG184" i="10"/>
  <c r="BH184" i="10"/>
  <c r="BI184" i="10"/>
  <c r="BJ184" i="10"/>
  <c r="BK184" i="10"/>
  <c r="BL184" i="10"/>
  <c r="BM184" i="10"/>
  <c r="BN184" i="10"/>
  <c r="BO184" i="10"/>
  <c r="BP184" i="10"/>
  <c r="BQ184" i="10"/>
  <c r="BR184" i="10"/>
  <c r="BS184" i="10"/>
  <c r="BT184" i="10"/>
  <c r="BU184" i="10"/>
  <c r="BV184" i="10"/>
  <c r="BW184" i="10"/>
  <c r="BX184" i="10"/>
  <c r="BY184" i="10"/>
  <c r="D185" i="10"/>
  <c r="E185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U185" i="10"/>
  <c r="V185" i="10"/>
  <c r="W185" i="10"/>
  <c r="X185" i="10"/>
  <c r="Y185" i="10"/>
  <c r="Z185" i="10"/>
  <c r="AA185" i="10"/>
  <c r="AB185" i="10"/>
  <c r="AC185" i="10"/>
  <c r="AD185" i="10"/>
  <c r="AE185" i="10"/>
  <c r="AF185" i="10"/>
  <c r="AG185" i="10"/>
  <c r="AH185" i="10"/>
  <c r="AI185" i="10"/>
  <c r="AJ185" i="10"/>
  <c r="AK185" i="10"/>
  <c r="AL185" i="10"/>
  <c r="AM185" i="10"/>
  <c r="AN185" i="10"/>
  <c r="AO185" i="10"/>
  <c r="AP185" i="10"/>
  <c r="AQ185" i="10"/>
  <c r="AR185" i="10"/>
  <c r="AS185" i="10"/>
  <c r="AT185" i="10"/>
  <c r="AU185" i="10"/>
  <c r="AV185" i="10"/>
  <c r="AW185" i="10"/>
  <c r="AX185" i="10"/>
  <c r="AY185" i="10"/>
  <c r="AZ185" i="10"/>
  <c r="BA185" i="10"/>
  <c r="BB185" i="10"/>
  <c r="BC185" i="10"/>
  <c r="BD185" i="10"/>
  <c r="BE185" i="10"/>
  <c r="BF185" i="10"/>
  <c r="BG185" i="10"/>
  <c r="BH185" i="10"/>
  <c r="BI185" i="10"/>
  <c r="BJ185" i="10"/>
  <c r="BK185" i="10"/>
  <c r="BL185" i="10"/>
  <c r="BM185" i="10"/>
  <c r="BN185" i="10"/>
  <c r="BO185" i="10"/>
  <c r="BP185" i="10"/>
  <c r="BQ185" i="10"/>
  <c r="BR185" i="10"/>
  <c r="BS185" i="10"/>
  <c r="BT185" i="10"/>
  <c r="BU185" i="10"/>
  <c r="BV185" i="10"/>
  <c r="BW185" i="10"/>
  <c r="BX185" i="10"/>
  <c r="BY185" i="10"/>
  <c r="C185" i="10"/>
  <c r="C184" i="10"/>
  <c r="C183" i="10"/>
</calcChain>
</file>

<file path=xl/sharedStrings.xml><?xml version="1.0" encoding="utf-8"?>
<sst xmlns="http://schemas.openxmlformats.org/spreadsheetml/2006/main" count="463" uniqueCount="329">
  <si>
    <t>Minimum</t>
  </si>
  <si>
    <t>Mittelwert</t>
  </si>
  <si>
    <t>Maximum</t>
  </si>
  <si>
    <t>gesamt</t>
  </si>
  <si>
    <t>C7</t>
  </si>
  <si>
    <t>C6</t>
  </si>
  <si>
    <t>C5</t>
  </si>
  <si>
    <t>C4</t>
  </si>
  <si>
    <t>C3</t>
  </si>
  <si>
    <t>C2</t>
  </si>
  <si>
    <t>C1</t>
  </si>
  <si>
    <t>H8</t>
  </si>
  <si>
    <t>H7</t>
  </si>
  <si>
    <t>H6</t>
  </si>
  <si>
    <t>H5</t>
  </si>
  <si>
    <t>H4</t>
  </si>
  <si>
    <t>H3</t>
  </si>
  <si>
    <t>H2</t>
  </si>
  <si>
    <t>H1</t>
  </si>
  <si>
    <t>Elektrizitätsversorgung Diepoldsau</t>
  </si>
  <si>
    <t>Politische Gemeinde Märstetten</t>
  </si>
  <si>
    <t>Dorfkorporation Bronschhofen</t>
  </si>
  <si>
    <t>Technische Betriebe Glarus Nord</t>
  </si>
  <si>
    <t>Gemeindewerke Rüti</t>
  </si>
  <si>
    <t>Elektrizitätsversorgung Oberriet (SG)</t>
  </si>
  <si>
    <t>Elektra Niederbuchsiten</t>
  </si>
  <si>
    <t>Stadtverwaltung Nidau</t>
  </si>
  <si>
    <t>Technische Betriebe St. Margrethen</t>
  </si>
  <si>
    <t>Technische Betriebe Seon</t>
  </si>
  <si>
    <t xml:space="preserve">Energie Oberes Fricktal AG </t>
  </si>
  <si>
    <t>Repower Ilanz AG</t>
  </si>
  <si>
    <t>Elektrizitätswerk Schafisheim</t>
  </si>
  <si>
    <t>Elektrizitätswerk Quarten</t>
  </si>
  <si>
    <t>Gemeindebetriebe Windisch</t>
  </si>
  <si>
    <t>Technische Betriebe Flawil</t>
  </si>
  <si>
    <t>Elektrizitätsversorgung Rupperswil</t>
  </si>
  <si>
    <t>Energie Hunzenschwil AG</t>
  </si>
  <si>
    <t>EFA Energie Freiamt AG</t>
  </si>
  <si>
    <t>Elektrizitätsversorgung Steinach</t>
  </si>
  <si>
    <t>Aziende Industriali di Lugano SA AIL</t>
  </si>
  <si>
    <t>Energie Uster AG</t>
  </si>
  <si>
    <t>Elektrizitäts-Genossenschaft Siggenthal</t>
  </si>
  <si>
    <t>StWZ Energie AG</t>
  </si>
  <si>
    <t>Sankt Galler Stadtwerke</t>
  </si>
  <si>
    <t>Elektrizitätsversorgung Wittenbach</t>
  </si>
  <si>
    <t>Elektrizitätsversorgung Felben-Wellhausen</t>
  </si>
  <si>
    <t>Elektra Sisseln</t>
  </si>
  <si>
    <t>rwt Regionalwerk Toggenburg AG</t>
  </si>
  <si>
    <t>Elektrizitätswerk der Gemeinde Bussnang</t>
  </si>
  <si>
    <t>tba energie ag</t>
  </si>
  <si>
    <t>ewl Kabelnetz AG</t>
  </si>
  <si>
    <t>EVR Energieversorgung Raron AG</t>
  </si>
  <si>
    <t>VED Visp Energie Dienste AG</t>
  </si>
  <si>
    <t>Energie Opfikon AG</t>
  </si>
  <si>
    <t>SWG</t>
  </si>
  <si>
    <t>Elektrizitätswerk Jona- Rapperswil AG</t>
  </si>
  <si>
    <t>onyx Energie Netze AG</t>
  </si>
  <si>
    <t>AMS Aziende Municipalizzate Stabio</t>
  </si>
  <si>
    <t>Società Elettrica Sopracenerina SA (Mesolcina)</t>
  </si>
  <si>
    <t>Technische Werke der Gemeinde Affeltrangen</t>
  </si>
  <si>
    <t>Società Elettrica Sopracenerina SA (Ticino)</t>
  </si>
  <si>
    <t>Elektrizitätswerk Bivio</t>
  </si>
  <si>
    <t>Elektrizitätswerk Reichenburg</t>
  </si>
  <si>
    <t>Société des Forces Electriques de la Goule</t>
  </si>
  <si>
    <t>Gemeinde Warth-Weiningen</t>
  </si>
  <si>
    <t>Elektra Genossenschaft Kesswil</t>
  </si>
  <si>
    <t>Elektrizitätswerk Obergoms AG</t>
  </si>
  <si>
    <t>Technische Betriebe Rorschach</t>
  </si>
  <si>
    <t>AG Elektrizitätswerk Maienfeld</t>
  </si>
  <si>
    <t>EW Schmerikon AG</t>
  </si>
  <si>
    <t>Elektrizitätsversorgung der Politischen Gemeinde Rickenbach</t>
  </si>
  <si>
    <t>St.Gallisch-Appenzellische Kraftwerke AG SAK</t>
  </si>
  <si>
    <t>EW Rothrist AG</t>
  </si>
  <si>
    <t>Einwohnergemeinde Münchenbuchsee</t>
  </si>
  <si>
    <t>Technische Betriebe Würenlos</t>
  </si>
  <si>
    <t>Elektrizitätswerk Uznach AG</t>
  </si>
  <si>
    <t>Politische Gemeinde Gachnang</t>
  </si>
  <si>
    <t>Services Industriels de Bagnes</t>
  </si>
  <si>
    <t>Elektrizitätswerk Fehraltorf</t>
  </si>
  <si>
    <t>Rhiienergie AG</t>
  </si>
  <si>
    <t>Technische Gemeindebetriebe Berg</t>
  </si>
  <si>
    <t>Elektrizitätsversorgung Benken SG</t>
  </si>
  <si>
    <t>Gemeinde Trimmis</t>
  </si>
  <si>
    <t>Elektrizitätswerk der Gemeinde Vals</t>
  </si>
  <si>
    <t>Elektroversorgung Untervaz</t>
  </si>
  <si>
    <t>Elektrizitätswerk der Gemeinde Bergün</t>
  </si>
  <si>
    <t>Elektra Neuendorf</t>
  </si>
  <si>
    <t>Werkbetrieb EW der Politischen Gemeinde Amlikon-Bissegg</t>
  </si>
  <si>
    <t>Stadt Altstätten</t>
  </si>
  <si>
    <t>Gruyère Energie SA</t>
  </si>
  <si>
    <t>Stadtwerk Winterthur</t>
  </si>
  <si>
    <t>Dorfkorporation Ebnat-Kappel</t>
  </si>
  <si>
    <t>Elektra Sissach</t>
  </si>
  <si>
    <t>EKZ Einsiedeln AG</t>
  </si>
  <si>
    <t>Elektrizitätswerke des Kantons Zürich EKZ</t>
  </si>
  <si>
    <t>Elektra Rüthi</t>
  </si>
  <si>
    <t>Technische Betriebe Oberentfelden</t>
  </si>
  <si>
    <t>Gemeindewerke Dietlikon</t>
  </si>
  <si>
    <t>Elektrizitätsversorgung der Gemeinde Widnau</t>
  </si>
  <si>
    <t>Energie- und Wasserversorgung Ins</t>
  </si>
  <si>
    <t>Elektra Baselland</t>
  </si>
  <si>
    <t>Politische Gemeinde Balgach</t>
  </si>
  <si>
    <t>IBAarau Strom AG</t>
  </si>
  <si>
    <t>Glattwerk AG</t>
  </si>
  <si>
    <t>Genossenschaft Elektra, Jegenstorf</t>
  </si>
  <si>
    <t>Elektrizitätsversorgung Grosshöchstetten</t>
  </si>
  <si>
    <t>L' Energie de Sion-Région SA</t>
  </si>
  <si>
    <t>Aziende Municipalizzate Bellinzona</t>
  </si>
  <si>
    <t>Elektrizitätswerk Obwalden</t>
  </si>
  <si>
    <t>Stadtwerke Wetzikon</t>
  </si>
  <si>
    <t>EBM Netz AG</t>
  </si>
  <si>
    <t>WWZ Netze AG</t>
  </si>
  <si>
    <t>Centralschweizerische Kraftwerke AG CKW</t>
  </si>
  <si>
    <t>Technische Betriebe Grabs</t>
  </si>
  <si>
    <t>Elektrizitätswerk der Gemeinde Güttingen</t>
  </si>
  <si>
    <t>IB Langenthal AG</t>
  </si>
  <si>
    <t>IBB Strom AG</t>
  </si>
  <si>
    <t>Regio Energie Solothurn</t>
  </si>
  <si>
    <t>Industrielle Werke Basel IWB</t>
  </si>
  <si>
    <t>Technische Betriebe Wil</t>
  </si>
  <si>
    <t>Elektrizitätsversorgung Au / Heerbrugg</t>
  </si>
  <si>
    <t>Acqua Gas Elettricità SA Chiasso</t>
  </si>
  <si>
    <t>IBC Energie Wasser Chur</t>
  </si>
  <si>
    <t>Energie Thun AG</t>
  </si>
  <si>
    <t>Gemeindewerk Beckenried</t>
  </si>
  <si>
    <t>Genossenschaft EW Romanshorn</t>
  </si>
  <si>
    <t>Werkbetriebe Frauenfeld</t>
  </si>
  <si>
    <t>Technische Betriebe Kreuzlingen</t>
  </si>
  <si>
    <t>NetZulg AG</t>
  </si>
  <si>
    <t>Viteos SA</t>
  </si>
  <si>
    <t>Elektrizitätsverwaltung Bargen</t>
  </si>
  <si>
    <t>Kantonales Elektrizitätswerk Nidwalden</t>
  </si>
  <si>
    <t>BKW Energie AG</t>
  </si>
  <si>
    <t>Arbon Energie AG</t>
  </si>
  <si>
    <t>Elektrizitäts- und Wasserwerk der Stadt Buchs</t>
  </si>
  <si>
    <t>Industrielle Betriebe Kloten AG</t>
  </si>
  <si>
    <t>Elektra Niederbüren</t>
  </si>
  <si>
    <t>Elektrizitätswerk Niederwil</t>
  </si>
  <si>
    <t>SWL Energie AG</t>
  </si>
  <si>
    <t>Gemeindewerke Erstfeld</t>
  </si>
  <si>
    <t>Elektro-Genossenschaft Hünenberg</t>
  </si>
  <si>
    <t>Politische Gemeinde Gaiserwald</t>
  </si>
  <si>
    <t>Technische Betriebe Glarus</t>
  </si>
  <si>
    <t>Genossenschaft EW Münchwilen (EWM)</t>
  </si>
  <si>
    <t>Elektrizitätswerk Tägerwilen</t>
  </si>
  <si>
    <t>Gemeindewerke Villmergen</t>
  </si>
  <si>
    <t>Azienda Elettrica Massagno SA</t>
  </si>
  <si>
    <t>EWA Energie Wasser Aarberg AG</t>
  </si>
  <si>
    <t>Gemeinde Oberwil-Lieli</t>
  </si>
  <si>
    <t>EW Höfe AG</t>
  </si>
  <si>
    <t>EW Oftringen AG</t>
  </si>
  <si>
    <t>Elektrizitäts - Versorgung Klingnau</t>
  </si>
  <si>
    <t>Elektra Tübach</t>
  </si>
  <si>
    <t>AEW Energie AG</t>
  </si>
  <si>
    <t>Energie Service Biel / Bienne</t>
  </si>
  <si>
    <t>EWK Herzogenbuchsee AG</t>
  </si>
  <si>
    <t>Energieversorgung Büren AG</t>
  </si>
  <si>
    <t>Energieversorgung Pieterlen</t>
  </si>
  <si>
    <t>EW Lachen AG</t>
  </si>
  <si>
    <t>Regio Energie Amriswil (REA)</t>
  </si>
  <si>
    <t>Elektra Unterlunkhofen</t>
  </si>
  <si>
    <t>Elektrizitätswerk Tuggen</t>
  </si>
  <si>
    <t>Aziende Industriali Mendrisio</t>
  </si>
  <si>
    <t>Elektrizitätsversorgung Strengelbach</t>
  </si>
  <si>
    <t>Elektra Roggwil</t>
  </si>
  <si>
    <t>EWD Genossenschaft Elektrizitäts- und Wasserwerk</t>
  </si>
  <si>
    <t>EWL Genossenschaft Lauterbrunnen</t>
  </si>
  <si>
    <t>EWD Elektrizitätswerk Davos AG</t>
  </si>
  <si>
    <t>Elektra Hub-Busswil</t>
  </si>
  <si>
    <t>Städtische Betriebe Olten</t>
  </si>
  <si>
    <t>Elektra Sins</t>
  </si>
  <si>
    <t>Elektrizitätswerk der Gemeinde Tinizong-Rona</t>
  </si>
  <si>
    <t>Elektrizitätsversorgung Oberbüren</t>
  </si>
  <si>
    <t>Rabiosa Energie</t>
  </si>
  <si>
    <t>Elektrizitätswerk Bürglen AG</t>
  </si>
  <si>
    <t>Elektrizitätswerk Vilters-Wangs</t>
  </si>
  <si>
    <t>EWK Energie AG</t>
  </si>
  <si>
    <t>Elektrizitätswerk Mellingen</t>
  </si>
  <si>
    <t>Elektrizitäts - Versorgung Killwangen</t>
  </si>
  <si>
    <t>Energieversorgung Aegerten EVA</t>
  </si>
  <si>
    <t>Gemeindewerke Horgen</t>
  </si>
  <si>
    <t>Elektrizitätsversorgung Mörschwil</t>
  </si>
  <si>
    <t>Energie Seeland AG</t>
  </si>
  <si>
    <t>Elektrizitätsgenossenschaft Unterendingen</t>
  </si>
  <si>
    <t>EV Energieversorgung Biberist</t>
  </si>
  <si>
    <t>Technische Betriebe Suhr</t>
  </si>
  <si>
    <t>Elektrizitäts - Genossenschaft Boswil - Bünzen</t>
  </si>
  <si>
    <t>Società Semplice Comuni Concedenti Elin</t>
  </si>
  <si>
    <t>Energieversorgung der Gemeinde Lantsch/Lenz</t>
  </si>
  <si>
    <t>Elektrizitätswerk der Gemeinde Lengwil</t>
  </si>
  <si>
    <t>Elektrizitätsversorgung Spreitenbach</t>
  </si>
  <si>
    <t>Elektrizitätswerk Vaz/Obervaz</t>
  </si>
  <si>
    <t>Elektrizitäts- und Wasserwerk Wettingen</t>
  </si>
  <si>
    <t>Elektrizitätswerk der Gemeinde Sulgen</t>
  </si>
  <si>
    <t>Elektrizitätswerk Würenlingen</t>
  </si>
  <si>
    <t>Service de l' Electricité de la Ville de Lausanne SIL</t>
  </si>
  <si>
    <t>Elektrizitätswerk Fällanden</t>
  </si>
  <si>
    <t>Total exkl. MWST</t>
  </si>
  <si>
    <t>Abgabe</t>
  </si>
  <si>
    <t>Energie</t>
  </si>
  <si>
    <t>Netznutzung</t>
  </si>
  <si>
    <t>Netzbetreiber</t>
  </si>
  <si>
    <t>Stromtarife in der Schweiz 2016 [Rp/kWh]</t>
  </si>
  <si>
    <t>Minima</t>
  </si>
  <si>
    <t>Mittelwerte</t>
  </si>
  <si>
    <t>Maxima</t>
  </si>
  <si>
    <t>KEV (Kosten deckende Einspeisevergütung)</t>
  </si>
  <si>
    <t/>
  </si>
  <si>
    <t>National electrical consumption</t>
  </si>
  <si>
    <t>Exports</t>
  </si>
  <si>
    <t>Imports</t>
  </si>
  <si>
    <t>Exchange balance</t>
  </si>
  <si>
    <t>Transmission losses, mainly 380kV &amp; 220kV</t>
  </si>
  <si>
    <t>Consumption of pumps</t>
  </si>
  <si>
    <t>Total net generation</t>
  </si>
  <si>
    <t>Total Hydro net generation</t>
  </si>
  <si>
    <t>Other renewable net generation</t>
  </si>
  <si>
    <t>Of which Hydro Run-of-river and pondage</t>
  </si>
  <si>
    <t>Of which Hydro Pure storage</t>
  </si>
  <si>
    <t>Renewable Hydro net generation</t>
  </si>
  <si>
    <t>Renewable Waste net generation</t>
  </si>
  <si>
    <t>Geothermal net generation</t>
  </si>
  <si>
    <t>Of which Biomass</t>
  </si>
  <si>
    <t>Bio net generation</t>
  </si>
  <si>
    <t>Of which Solar PV</t>
  </si>
  <si>
    <t>Solar net generation</t>
  </si>
  <si>
    <t>Of which Wind onshore</t>
  </si>
  <si>
    <t>Of which Wind offshore</t>
  </si>
  <si>
    <t>Wind net generation</t>
  </si>
  <si>
    <t>Renewable net generation</t>
  </si>
  <si>
    <t>Non-renewable Waste net generation</t>
  </si>
  <si>
    <t>Of which Mixed fuels</t>
  </si>
  <si>
    <t>Of which Fossil Oil</t>
  </si>
  <si>
    <t>Of which Fossil Hard coal</t>
  </si>
  <si>
    <t>Of which Fossil Gas</t>
  </si>
  <si>
    <t>Of which Fossil Brown coal/Lignite</t>
  </si>
  <si>
    <t>Fossil fuels net generation</t>
  </si>
  <si>
    <t>Of which Hydro mixed pumped storage (non renewable part)</t>
  </si>
  <si>
    <t>Of which hydro pure pumped storage</t>
  </si>
  <si>
    <t>Non-renewable hydro net generation</t>
  </si>
  <si>
    <t>Nuclear net generation</t>
  </si>
  <si>
    <t>Non-Renewable Net generation</t>
  </si>
  <si>
    <t>Value in GWh</t>
  </si>
  <si>
    <t>Generation Sources</t>
  </si>
  <si>
    <t>http://greenakku.de/Batterien/Lithium-Batterien/Pylontech-LiFePO4-Speicherpaket-48V-12kWh::1391.html?MODsid=mj7uo82jodae7ef8vi76216hk2</t>
  </si>
  <si>
    <t>http://greenakku.de/Batterien/Systemspeicher/Hoppecke-sun-powerpack-classic-11-0-48::518.html</t>
  </si>
  <si>
    <t>https://greenakku.de/Batterien/Systemspeicher/Hoppecke-sun-powerpack-classic-5-5-24::514.html</t>
  </si>
  <si>
    <t>https://greenakku.de/Batterien/OPzV-Batterien/Hoppecke-OPzV-6-sunpower-VR-L-750::499.html</t>
  </si>
  <si>
    <t>https://greenakku.de/Batterien/OPzV-Batterien/Hoppecke-OPzV-4-sunpower-VR-L-250::493.html</t>
  </si>
  <si>
    <t>https://greenakku.de/Batterien/OPzV-Batterien/Hoppecke-OPzV-5-sunpower-VR-L-310::494.html</t>
  </si>
  <si>
    <t>https://greenakku.de/Batterien/OPzV-Batterien/Hoppecke-OPzV-6-sunpower-VR-L-370::495.html</t>
  </si>
  <si>
    <t>https://greenakku.de/Batterien/OPzV-Batterien/Hoppecke-OPzV-5-sunpower-VR-L-420::496.html</t>
  </si>
  <si>
    <t>http://greenakku.de/Batterien/Lithium-Batterien/Pylontech-LiFePO4-Speicherpaket-48V-4-8kWh::1388.html</t>
  </si>
  <si>
    <t>http://greenakku.de/Batterien/Lithium-Batterien/PYLONTECH-LiFePO4-Speicher-48V-2-4-kWh::572.html</t>
  </si>
  <si>
    <t>http://greenakku.de/Batterien/Lithium-Batterien/Victron-Energy-Lithium-HE-Batterie-24V-200Ah::1405.html</t>
  </si>
  <si>
    <t>Hersteller</t>
  </si>
  <si>
    <t>Typ</t>
  </si>
  <si>
    <t>Kapazität</t>
  </si>
  <si>
    <t>Preis</t>
  </si>
  <si>
    <t>Fundort</t>
  </si>
  <si>
    <t>Zyklen</t>
  </si>
  <si>
    <r>
      <t>LiFePO</t>
    </r>
    <r>
      <rPr>
        <vertAlign val="subscript"/>
        <sz val="10"/>
        <rFont val="Arial"/>
        <family val="2"/>
      </rPr>
      <t>4</t>
    </r>
  </si>
  <si>
    <t>Pylon Technologies Co., Ltd.</t>
  </si>
  <si>
    <t>Hoppecke</t>
  </si>
  <si>
    <t>Sun powerpack classic 11.0/48</t>
  </si>
  <si>
    <t>Sun powerpack classic 5.5/24</t>
  </si>
  <si>
    <t>PY120PAC</t>
  </si>
  <si>
    <t>Art.-Nr.</t>
  </si>
  <si>
    <t>VCSPC11.0KWH48V</t>
  </si>
  <si>
    <t>VCSPC05.5KWH24V</t>
  </si>
  <si>
    <t>OPzV 6 sunpower VR L 750</t>
  </si>
  <si>
    <t>OPzV 4 sunpower VR L 250</t>
  </si>
  <si>
    <t>OPzV 5 sunpower VR L 310</t>
  </si>
  <si>
    <t>OPzV 6 sunpower VR L 370</t>
  </si>
  <si>
    <t>OPzV 5 sunpower VR L 420</t>
  </si>
  <si>
    <t>PY-US2000B</t>
  </si>
  <si>
    <t>US2000 Plus</t>
  </si>
  <si>
    <t>3150555006</t>
  </si>
  <si>
    <t>Pb</t>
  </si>
  <si>
    <t>3150555008</t>
  </si>
  <si>
    <t>3150555009</t>
  </si>
  <si>
    <t>3150555010</t>
  </si>
  <si>
    <t>PY48PAC</t>
  </si>
  <si>
    <t>US2000 B</t>
  </si>
  <si>
    <t>Victron Energy</t>
  </si>
  <si>
    <t>Lithium HE Batterie 24V 200Ah</t>
  </si>
  <si>
    <t>LiNiMnCoO</t>
  </si>
  <si>
    <t>Axitec AXIstorage</t>
  </si>
  <si>
    <t>Li 9s</t>
  </si>
  <si>
    <t>https://www.photovoltaik4all.de/axtec-axistorage-li-9s-li-io-speicher-set-3-phasig</t>
  </si>
  <si>
    <t>https://www.photovoltaik4all.de/axtec-axistorage-li-9s-li-io-speicher-set-sma-sunny-island</t>
  </si>
  <si>
    <t>https://www.photovoltaik4all.de/axtec-axistorage-li-7s-lithium-ionen-speicher</t>
  </si>
  <si>
    <t>Li 7s</t>
  </si>
  <si>
    <t>Akasol</t>
  </si>
  <si>
    <t>https://www.photovoltaik4all.de/speichersystem/akasol-neeobasix-6.5-pv-all-in-one-speicher</t>
  </si>
  <si>
    <t>neeoBASIX 13</t>
  </si>
  <si>
    <t>neeoBASIX 6.5</t>
  </si>
  <si>
    <t>https://www.photovoltaik4all.de/speichersystem/akasol-neeobasix-13-pv-all-in-one-speicher</t>
  </si>
  <si>
    <t>LG Chem</t>
  </si>
  <si>
    <t>Li-Ionen</t>
  </si>
  <si>
    <t>https://www.photovoltaik4all.de/lg-chem-resu-6.5-48v-lithium-ionen-speicher</t>
  </si>
  <si>
    <t>https://www.photovoltaik4all.de/lg-chem-resu-10-48v-lithium-ionen-speicher</t>
  </si>
  <si>
    <t>RESU 10</t>
  </si>
  <si>
    <t>https://www.primesolar.eu/shop/solax-li-batterie-6.5-kwh-491/?c=43</t>
  </si>
  <si>
    <t>Solax Battery 6.5 kWh</t>
  </si>
  <si>
    <t>https://www.mg-solar-shop.de/BYD-B-BOX-L-3.5-Batteriespeicher-3-5-kWh</t>
  </si>
  <si>
    <t>B-BOX L 3.5</t>
  </si>
  <si>
    <t>RESU 6.5</t>
  </si>
  <si>
    <t>112482</t>
  </si>
  <si>
    <t>BYD</t>
  </si>
  <si>
    <t>112483</t>
  </si>
  <si>
    <t>B-BOX L 7.0</t>
  </si>
  <si>
    <t>https://www.mg-solar-shop.de/BYD-B-BOX-L-7.0-Batteriespeicher-7-0-kWh</t>
  </si>
  <si>
    <t>112484</t>
  </si>
  <si>
    <t>B-BOX L 10.5</t>
  </si>
  <si>
    <t>https://www.mg-solar-shop.de/BYD-B-BOX-L-10.5-Batteriespeicher-10-5-kWh</t>
  </si>
  <si>
    <t>https://www.mg-solar-shop.de/BYD-B-BOX-L-14.0-Batteriespeicher-14-0-kWh</t>
  </si>
  <si>
    <t>112485</t>
  </si>
  <si>
    <t>B-BOX L 14.5</t>
  </si>
  <si>
    <t>k. A.</t>
  </si>
  <si>
    <t>Masse</t>
  </si>
  <si>
    <t>Marktübersicht Kosten von Solarstromspeichern 2018</t>
  </si>
  <si>
    <t>Dichte</t>
  </si>
  <si>
    <t>Li</t>
  </si>
  <si>
    <t>Hochstrom-Typ (2C)</t>
  </si>
  <si>
    <t>Anmerkungen</t>
  </si>
  <si>
    <t>Durchsatz</t>
  </si>
  <si>
    <t>spezifische Preise für</t>
  </si>
  <si>
    <t>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</si>
</sst>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87" formatCode="[$-10409]0.00;\(0.00\)"/>
    <numFmt numFmtId="188" formatCode="[$-10409]0.00;\-\ 0.00"/>
    <numFmt numFmtId="198" formatCode="#,##0.00\ &quot;€&quot;"/>
    <numFmt numFmtId="199" formatCode="0.000&quot; kWh&quot;"/>
    <numFmt numFmtId="200" formatCode="0&quot; €/kWh&quot;"/>
    <numFmt numFmtId="201" formatCode="0.0&quot; ct/kWh&quot;"/>
    <numFmt numFmtId="202" formatCode="0.0&quot; kg&quot;"/>
    <numFmt numFmtId="203" formatCode="0.0&quot; Wh/kg&quot;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6400"/>
      <name val="Arial"/>
      <family val="2"/>
    </font>
    <font>
      <sz val="10"/>
      <color rgb="FF006400"/>
      <name val="Arial"/>
      <family val="2"/>
    </font>
    <font>
      <b/>
      <sz val="12"/>
      <color rgb="FF006400"/>
      <name val="Arial"/>
      <family val="2"/>
    </font>
    <font>
      <b/>
      <sz val="10"/>
      <color rgb="FF800000"/>
      <name val="Arial"/>
      <family val="2"/>
    </font>
    <font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4"/>
      <color rgb="FF000000"/>
      <name val="Arial"/>
      <family val="2"/>
    </font>
    <font>
      <vertAlign val="subscript"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89999084444715716"/>
        <bgColor indexed="64"/>
      </patternFill>
    </fill>
  </fills>
  <borders count="111">
    <border>
      <left/>
      <right/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</borders>
  <cellStyleXfs count="48">
    <xf numFmtId="0" fontId="0" fillId="0" borderId="0">
      <alignment vertical="center"/>
    </xf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8" applyNumberFormat="0" applyAlignment="0" applyProtection="0"/>
    <xf numFmtId="0" fontId="20" fillId="6" borderId="59" applyNumberFormat="0" applyAlignment="0" applyProtection="0"/>
    <xf numFmtId="0" fontId="21" fillId="6" borderId="58" applyNumberFormat="0" applyAlignment="0" applyProtection="0"/>
    <xf numFmtId="0" fontId="22" fillId="0" borderId="60" applyNumberFormat="0" applyFill="0" applyAlignment="0" applyProtection="0"/>
    <xf numFmtId="0" fontId="23" fillId="7" borderId="61" applyNumberFormat="0" applyAlignment="0" applyProtection="0"/>
    <xf numFmtId="0" fontId="24" fillId="0" borderId="0" applyNumberFormat="0" applyFill="0" applyBorder="0" applyAlignment="0" applyProtection="0"/>
    <xf numFmtId="0" fontId="11" fillId="8" borderId="6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63" applyNumberFormat="0" applyFill="0" applyAlignment="0" applyProtection="0"/>
    <xf numFmtId="0" fontId="2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0" fillId="0" borderId="0">
      <alignment vertical="center"/>
    </xf>
  </cellStyleXfs>
  <cellXfs count="233">
    <xf numFmtId="0" fontId="0" fillId="0" borderId="0" xfId="0">
      <alignment vertical="center"/>
    </xf>
    <xf numFmtId="0" fontId="6" fillId="0" borderId="0" xfId="0" applyFont="1">
      <alignment vertical="center"/>
    </xf>
    <xf numFmtId="4" fontId="0" fillId="0" borderId="0" xfId="0" applyNumberForma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" fontId="0" fillId="0" borderId="34" xfId="0" applyNumberFormat="1" applyBorder="1">
      <alignment vertical="center"/>
    </xf>
    <xf numFmtId="4" fontId="0" fillId="0" borderId="3" xfId="0" applyNumberFormat="1" applyBorder="1">
      <alignment vertical="center"/>
    </xf>
    <xf numFmtId="4" fontId="6" fillId="0" borderId="34" xfId="0" applyNumberFormat="1" applyFont="1" applyBorder="1">
      <alignment vertical="center"/>
    </xf>
    <xf numFmtId="4" fontId="6" fillId="0" borderId="3" xfId="0" applyNumberFormat="1" applyFont="1" applyBorder="1">
      <alignment vertical="center"/>
    </xf>
    <xf numFmtId="4" fontId="6" fillId="0" borderId="35" xfId="0" applyNumberFormat="1" applyFont="1" applyBorder="1">
      <alignment vertical="center"/>
    </xf>
    <xf numFmtId="4" fontId="6" fillId="0" borderId="1" xfId="0" applyNumberFormat="1" applyFont="1" applyBorder="1">
      <alignment vertical="center"/>
    </xf>
    <xf numFmtId="0" fontId="9" fillId="0" borderId="36" xfId="0" applyFont="1" applyBorder="1" applyAlignment="1">
      <alignment horizontal="centerContinuous" vertical="center"/>
    </xf>
    <xf numFmtId="4" fontId="10" fillId="0" borderId="37" xfId="0" applyNumberFormat="1" applyFont="1" applyBorder="1" applyAlignment="1">
      <alignment horizontal="centerContinuous" vertical="center"/>
    </xf>
    <xf numFmtId="0" fontId="10" fillId="0" borderId="37" xfId="0" applyFont="1" applyBorder="1" applyAlignment="1">
      <alignment horizontal="centerContinuous" vertical="center"/>
    </xf>
    <xf numFmtId="0" fontId="10" fillId="0" borderId="38" xfId="0" applyFont="1" applyBorder="1" applyAlignment="1">
      <alignment horizontal="centerContinuous" vertical="center"/>
    </xf>
    <xf numFmtId="4" fontId="0" fillId="0" borderId="39" xfId="0" applyNumberFormat="1" applyBorder="1">
      <alignment vertical="center"/>
    </xf>
    <xf numFmtId="4" fontId="0" fillId="0" borderId="5" xfId="0" applyNumberFormat="1" applyBorder="1">
      <alignment vertical="center"/>
    </xf>
    <xf numFmtId="4" fontId="6" fillId="0" borderId="9" xfId="0" applyNumberFormat="1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40" xfId="0" applyFont="1" applyBorder="1" applyAlignment="1">
      <alignment horizontal="centerContinuous" vertical="center"/>
    </xf>
    <xf numFmtId="4" fontId="5" fillId="0" borderId="41" xfId="0" applyNumberFormat="1" applyFon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Continuous" vertical="center"/>
    </xf>
    <xf numFmtId="4" fontId="5" fillId="0" borderId="45" xfId="0" applyNumberFormat="1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4" fontId="0" fillId="0" borderId="16" xfId="0" applyNumberFormat="1" applyBorder="1">
      <alignment vertical="center"/>
    </xf>
    <xf numFmtId="0" fontId="5" fillId="0" borderId="12" xfId="0" applyFont="1" applyBorder="1">
      <alignment vertical="center"/>
    </xf>
    <xf numFmtId="4" fontId="0" fillId="0" borderId="11" xfId="0" applyNumberFormat="1" applyBorder="1">
      <alignment vertical="center"/>
    </xf>
    <xf numFmtId="0" fontId="6" fillId="0" borderId="12" xfId="0" applyFont="1" applyBorder="1" applyAlignment="1">
      <alignment horizontal="right" vertical="center"/>
    </xf>
    <xf numFmtId="4" fontId="6" fillId="0" borderId="11" xfId="0" applyNumberFormat="1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4" fontId="6" fillId="0" borderId="14" xfId="0" applyNumberFormat="1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4" fontId="6" fillId="0" borderId="16" xfId="0" applyNumberFormat="1" applyFont="1" applyBorder="1">
      <alignment vertical="center"/>
    </xf>
    <xf numFmtId="4" fontId="6" fillId="0" borderId="39" xfId="0" applyNumberFormat="1" applyFont="1" applyBorder="1">
      <alignment vertical="center"/>
    </xf>
    <xf numFmtId="4" fontId="6" fillId="0" borderId="5" xfId="0" applyNumberFormat="1" applyFont="1" applyBorder="1">
      <alignment vertical="center"/>
    </xf>
    <xf numFmtId="4" fontId="6" fillId="0" borderId="8" xfId="0" applyNumberFormat="1" applyFont="1" applyBorder="1" applyAlignment="1">
      <alignment horizontal="centerContinuous" vertical="center"/>
    </xf>
    <xf numFmtId="4" fontId="6" fillId="0" borderId="10" xfId="0" applyNumberFormat="1" applyFont="1" applyBorder="1" applyAlignment="1">
      <alignment horizontal="centerContinuous" vertical="center"/>
    </xf>
    <xf numFmtId="4" fontId="5" fillId="0" borderId="46" xfId="0" applyNumberFormat="1" applyFon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21" xfId="0" applyNumberFormat="1" applyBorder="1">
      <alignment vertical="center"/>
    </xf>
    <xf numFmtId="4" fontId="0" fillId="0" borderId="22" xfId="0" applyNumberFormat="1" applyBorder="1">
      <alignment vertical="center"/>
    </xf>
    <xf numFmtId="4" fontId="0" fillId="0" borderId="23" xfId="0" applyNumberFormat="1" applyBorder="1">
      <alignment vertical="center"/>
    </xf>
    <xf numFmtId="4" fontId="0" fillId="0" borderId="24" xfId="0" applyNumberFormat="1" applyBorder="1">
      <alignment vertical="center"/>
    </xf>
    <xf numFmtId="4" fontId="6" fillId="0" borderId="21" xfId="0" applyNumberFormat="1" applyFont="1" applyBorder="1">
      <alignment vertical="center"/>
    </xf>
    <xf numFmtId="4" fontId="6" fillId="0" borderId="22" xfId="0" applyNumberFormat="1" applyFont="1" applyBorder="1">
      <alignment vertical="center"/>
    </xf>
    <xf numFmtId="4" fontId="6" fillId="0" borderId="23" xfId="0" applyNumberFormat="1" applyFont="1" applyBorder="1">
      <alignment vertical="center"/>
    </xf>
    <xf numFmtId="4" fontId="6" fillId="0" borderId="24" xfId="0" applyNumberFormat="1" applyFont="1" applyBorder="1">
      <alignment vertical="center"/>
    </xf>
    <xf numFmtId="4" fontId="6" fillId="0" borderId="26" xfId="0" applyNumberFormat="1" applyFont="1" applyBorder="1">
      <alignment vertical="center"/>
    </xf>
    <xf numFmtId="4" fontId="6" fillId="0" borderId="27" xfId="0" applyNumberFormat="1" applyFont="1" applyBorder="1">
      <alignment vertical="center"/>
    </xf>
    <xf numFmtId="4" fontId="0" fillId="0" borderId="46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Continuous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0" fillId="0" borderId="18" xfId="0" applyNumberFormat="1" applyBorder="1">
      <alignment vertical="center"/>
    </xf>
    <xf numFmtId="4" fontId="0" fillId="0" borderId="6" xfId="0" applyNumberFormat="1" applyBorder="1">
      <alignment vertical="center"/>
    </xf>
    <xf numFmtId="4" fontId="0" fillId="0" borderId="19" xfId="0" applyNumberFormat="1" applyBorder="1">
      <alignment vertical="center"/>
    </xf>
    <xf numFmtId="4" fontId="0" fillId="0" borderId="4" xfId="0" applyNumberFormat="1" applyBorder="1">
      <alignment vertical="center"/>
    </xf>
    <xf numFmtId="4" fontId="6" fillId="0" borderId="18" xfId="0" applyNumberFormat="1" applyFont="1" applyBorder="1">
      <alignment vertical="center"/>
    </xf>
    <xf numFmtId="4" fontId="6" fillId="0" borderId="6" xfId="0" applyNumberFormat="1" applyFont="1" applyBorder="1">
      <alignment vertical="center"/>
    </xf>
    <xf numFmtId="4" fontId="6" fillId="0" borderId="19" xfId="0" applyNumberFormat="1" applyFont="1" applyBorder="1">
      <alignment vertical="center"/>
    </xf>
    <xf numFmtId="4" fontId="6" fillId="0" borderId="4" xfId="0" applyNumberFormat="1" applyFont="1" applyBorder="1">
      <alignment vertical="center"/>
    </xf>
    <xf numFmtId="4" fontId="6" fillId="0" borderId="20" xfId="0" applyNumberFormat="1" applyFont="1" applyBorder="1">
      <alignment vertical="center"/>
    </xf>
    <xf numFmtId="4" fontId="6" fillId="0" borderId="2" xfId="0" applyNumberFormat="1" applyFont="1" applyBorder="1">
      <alignment vertical="center"/>
    </xf>
    <xf numFmtId="4" fontId="0" fillId="0" borderId="48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9" fillId="33" borderId="0" xfId="47" applyNumberFormat="1" applyFont="1" applyFill="1" applyBorder="1" applyAlignment="1">
      <alignment vertical="top" wrapText="1" readingOrder="1"/>
    </xf>
    <xf numFmtId="0" fontId="28" fillId="0" borderId="0" xfId="0" applyFont="1" applyFill="1" applyBorder="1">
      <alignment vertical="center"/>
    </xf>
    <xf numFmtId="187" fontId="30" fillId="34" borderId="68" xfId="47" applyNumberFormat="1" applyFont="1" applyFill="1" applyBorder="1" applyAlignment="1">
      <alignment vertical="top" wrapText="1" readingOrder="1"/>
    </xf>
    <xf numFmtId="187" fontId="30" fillId="0" borderId="68" xfId="47" applyNumberFormat="1" applyFont="1" applyFill="1" applyBorder="1" applyAlignment="1">
      <alignment vertical="top" wrapText="1" readingOrder="1"/>
    </xf>
    <xf numFmtId="188" fontId="30" fillId="34" borderId="68" xfId="47" applyNumberFormat="1" applyFont="1" applyFill="1" applyBorder="1" applyAlignment="1">
      <alignment vertical="top" wrapText="1" readingOrder="1"/>
    </xf>
    <xf numFmtId="187" fontId="29" fillId="0" borderId="68" xfId="47" applyNumberFormat="1" applyFont="1" applyFill="1" applyBorder="1" applyAlignment="1">
      <alignment vertical="top" wrapText="1" readingOrder="1"/>
    </xf>
    <xf numFmtId="187" fontId="29" fillId="34" borderId="68" xfId="47" applyNumberFormat="1" applyFont="1" applyFill="1" applyBorder="1" applyAlignment="1">
      <alignment vertical="top" wrapText="1" readingOrder="1"/>
    </xf>
    <xf numFmtId="187" fontId="29" fillId="34" borderId="68" xfId="47" applyNumberFormat="1" applyFont="1" applyFill="1" applyBorder="1" applyAlignment="1">
      <alignment vertical="center" wrapText="1" readingOrder="1"/>
    </xf>
    <xf numFmtId="0" fontId="30" fillId="34" borderId="68" xfId="47" applyNumberFormat="1" applyFont="1" applyFill="1" applyBorder="1" applyAlignment="1">
      <alignment vertical="top" wrapText="1" readingOrder="1"/>
    </xf>
    <xf numFmtId="0" fontId="28" fillId="0" borderId="70" xfId="47" applyNumberFormat="1" applyFont="1" applyFill="1" applyBorder="1" applyAlignment="1">
      <alignment vertical="top" wrapText="1"/>
    </xf>
    <xf numFmtId="0" fontId="0" fillId="0" borderId="0" xfId="0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65" xfId="0" applyBorder="1">
      <alignment vertical="center"/>
    </xf>
    <xf numFmtId="0" fontId="0" fillId="0" borderId="53" xfId="0" applyBorder="1">
      <alignment vertical="center"/>
    </xf>
    <xf numFmtId="0" fontId="0" fillId="0" borderId="67" xfId="0" applyBorder="1">
      <alignment vertical="center"/>
    </xf>
    <xf numFmtId="0" fontId="0" fillId="0" borderId="75" xfId="0" applyBorder="1">
      <alignment vertical="center"/>
    </xf>
    <xf numFmtId="198" fontId="0" fillId="0" borderId="0" xfId="0" applyNumberFormat="1">
      <alignment vertical="center"/>
    </xf>
    <xf numFmtId="199" fontId="0" fillId="0" borderId="0" xfId="0" applyNumberFormat="1">
      <alignment vertical="center"/>
    </xf>
    <xf numFmtId="200" fontId="0" fillId="0" borderId="0" xfId="0" applyNumberFormat="1">
      <alignment vertical="center"/>
    </xf>
    <xf numFmtId="201" fontId="0" fillId="0" borderId="0" xfId="0" applyNumberFormat="1">
      <alignment vertical="center"/>
    </xf>
    <xf numFmtId="49" fontId="0" fillId="0" borderId="0" xfId="0" applyNumberFormat="1">
      <alignment vertical="center"/>
    </xf>
    <xf numFmtId="202" fontId="0" fillId="0" borderId="0" xfId="0" applyNumberFormat="1">
      <alignment vertical="center"/>
    </xf>
    <xf numFmtId="203" fontId="0" fillId="0" borderId="0" xfId="0" applyNumberFormat="1">
      <alignment vertical="center"/>
    </xf>
    <xf numFmtId="201" fontId="0" fillId="0" borderId="3" xfId="0" applyNumberFormat="1" applyBorder="1">
      <alignment vertical="center"/>
    </xf>
    <xf numFmtId="201" fontId="0" fillId="0" borderId="7" xfId="0" applyNumberFormat="1" applyBorder="1">
      <alignment vertical="center"/>
    </xf>
    <xf numFmtId="1" fontId="0" fillId="0" borderId="0" xfId="0" applyNumberFormat="1" applyAlignment="1">
      <alignment horizontal="center" vertical="center"/>
    </xf>
    <xf numFmtId="201" fontId="0" fillId="0" borderId="5" xfId="0" applyNumberFormat="1" applyBorder="1">
      <alignment vertical="center"/>
    </xf>
    <xf numFmtId="0" fontId="10" fillId="0" borderId="77" xfId="0" applyFont="1" applyBorder="1" applyAlignment="1">
      <alignment horizontal="centerContinuous" vertical="center"/>
    </xf>
    <xf numFmtId="0" fontId="10" fillId="0" borderId="29" xfId="0" applyFont="1" applyBorder="1" applyAlignment="1">
      <alignment horizontal="centerContinuous" vertical="center"/>
    </xf>
    <xf numFmtId="49" fontId="10" fillId="0" borderId="29" xfId="0" applyNumberFormat="1" applyFont="1" applyBorder="1" applyAlignment="1">
      <alignment horizontal="centerContinuous" vertical="center"/>
    </xf>
    <xf numFmtId="199" fontId="10" fillId="0" borderId="29" xfId="0" applyNumberFormat="1" applyFont="1" applyBorder="1" applyAlignment="1">
      <alignment horizontal="centerContinuous" vertical="center"/>
    </xf>
    <xf numFmtId="202" fontId="10" fillId="0" borderId="29" xfId="0" applyNumberFormat="1" applyFont="1" applyBorder="1" applyAlignment="1">
      <alignment horizontal="centerContinuous" vertical="center"/>
    </xf>
    <xf numFmtId="203" fontId="10" fillId="0" borderId="29" xfId="0" applyNumberFormat="1" applyFont="1" applyBorder="1" applyAlignment="1">
      <alignment horizontal="centerContinuous" vertical="center"/>
    </xf>
    <xf numFmtId="1" fontId="10" fillId="0" borderId="29" xfId="0" applyNumberFormat="1" applyFont="1" applyBorder="1" applyAlignment="1">
      <alignment horizontal="centerContinuous" vertical="center"/>
    </xf>
    <xf numFmtId="201" fontId="6" fillId="0" borderId="31" xfId="0" applyNumberFormat="1" applyFont="1" applyBorder="1" applyAlignment="1">
      <alignment horizontal="centerContinuous" vertical="center"/>
    </xf>
    <xf numFmtId="201" fontId="6" fillId="0" borderId="42" xfId="0" applyNumberFormat="1" applyFont="1" applyBorder="1" applyAlignment="1">
      <alignment horizontal="centerContinuous" vertical="center"/>
    </xf>
    <xf numFmtId="198" fontId="10" fillId="0" borderId="30" xfId="0" applyNumberFormat="1" applyFont="1" applyBorder="1" applyAlignment="1">
      <alignment horizontal="centerContinuous" vertical="center"/>
    </xf>
    <xf numFmtId="200" fontId="6" fillId="0" borderId="28" xfId="0" applyNumberFormat="1" applyFont="1" applyBorder="1" applyAlignment="1">
      <alignment horizontal="centerContinuous" vertical="center"/>
    </xf>
    <xf numFmtId="200" fontId="6" fillId="0" borderId="47" xfId="0" applyNumberFormat="1" applyFont="1" applyBorder="1" applyAlignment="1">
      <alignment horizontal="centerContinuous" vertical="center"/>
    </xf>
    <xf numFmtId="200" fontId="0" fillId="0" borderId="22" xfId="0" applyNumberFormat="1" applyBorder="1">
      <alignment vertical="center"/>
    </xf>
    <xf numFmtId="200" fontId="0" fillId="0" borderId="24" xfId="0" applyNumberFormat="1" applyBorder="1">
      <alignment vertical="center"/>
    </xf>
    <xf numFmtId="200" fontId="0" fillId="0" borderId="25" xfId="0" applyNumberFormat="1" applyBorder="1">
      <alignment vertical="center"/>
    </xf>
    <xf numFmtId="49" fontId="6" fillId="0" borderId="71" xfId="0" applyNumberFormat="1" applyFont="1" applyBorder="1" applyAlignment="1">
      <alignment horizontal="center" vertical="center"/>
    </xf>
    <xf numFmtId="199" fontId="6" fillId="0" borderId="71" xfId="0" applyNumberFormat="1" applyFont="1" applyBorder="1" applyAlignment="1">
      <alignment horizontal="center" vertical="center"/>
    </xf>
    <xf numFmtId="202" fontId="6" fillId="0" borderId="71" xfId="0" applyNumberFormat="1" applyFont="1" applyBorder="1" applyAlignment="1">
      <alignment horizontal="center" vertical="center" wrapText="1"/>
    </xf>
    <xf numFmtId="203" fontId="6" fillId="0" borderId="71" xfId="0" applyNumberFormat="1" applyFont="1" applyBorder="1" applyAlignment="1">
      <alignment horizontal="center" vertical="center" wrapText="1"/>
    </xf>
    <xf numFmtId="1" fontId="6" fillId="0" borderId="71" xfId="0" applyNumberFormat="1" applyFont="1" applyBorder="1" applyAlignment="1">
      <alignment horizontal="center" vertical="center" wrapText="1"/>
    </xf>
    <xf numFmtId="198" fontId="6" fillId="0" borderId="78" xfId="0" applyNumberFormat="1" applyFont="1" applyBorder="1" applyAlignment="1">
      <alignment horizontal="center" vertical="center"/>
    </xf>
    <xf numFmtId="0" fontId="1" fillId="0" borderId="65" xfId="0" applyFont="1" applyBorder="1">
      <alignment vertical="center"/>
    </xf>
    <xf numFmtId="49" fontId="1" fillId="0" borderId="65" xfId="0" applyNumberFormat="1" applyFont="1" applyBorder="1">
      <alignment vertical="center"/>
    </xf>
    <xf numFmtId="199" fontId="0" fillId="0" borderId="65" xfId="0" applyNumberFormat="1" applyBorder="1">
      <alignment vertical="center"/>
    </xf>
    <xf numFmtId="202" fontId="0" fillId="0" borderId="65" xfId="0" applyNumberFormat="1" applyBorder="1">
      <alignment vertical="center"/>
    </xf>
    <xf numFmtId="203" fontId="0" fillId="0" borderId="65" xfId="0" applyNumberFormat="1" applyBorder="1">
      <alignment vertical="center"/>
    </xf>
    <xf numFmtId="1" fontId="0" fillId="0" borderId="65" xfId="0" applyNumberFormat="1" applyBorder="1" applyAlignment="1">
      <alignment horizontal="center" vertical="center"/>
    </xf>
    <xf numFmtId="198" fontId="0" fillId="0" borderId="79" xfId="0" applyNumberFormat="1" applyBorder="1">
      <alignment vertical="center"/>
    </xf>
    <xf numFmtId="0" fontId="1" fillId="0" borderId="67" xfId="0" applyFont="1" applyBorder="1">
      <alignment vertical="center"/>
    </xf>
    <xf numFmtId="49" fontId="1" fillId="0" borderId="67" xfId="0" applyNumberFormat="1" applyFont="1" applyBorder="1">
      <alignment vertical="center"/>
    </xf>
    <xf numFmtId="199" fontId="2" fillId="0" borderId="67" xfId="0" applyNumberFormat="1" applyFont="1" applyBorder="1">
      <alignment vertical="center"/>
    </xf>
    <xf numFmtId="202" fontId="0" fillId="0" borderId="67" xfId="0" applyNumberFormat="1" applyBorder="1">
      <alignment vertical="center"/>
    </xf>
    <xf numFmtId="203" fontId="0" fillId="0" borderId="67" xfId="0" applyNumberFormat="1" applyBorder="1">
      <alignment vertical="center"/>
    </xf>
    <xf numFmtId="1" fontId="0" fillId="0" borderId="67" xfId="0" applyNumberFormat="1" applyBorder="1" applyAlignment="1">
      <alignment horizontal="center" vertical="center"/>
    </xf>
    <xf numFmtId="198" fontId="0" fillId="0" borderId="72" xfId="0" applyNumberFormat="1" applyBorder="1">
      <alignment vertical="center"/>
    </xf>
    <xf numFmtId="199" fontId="0" fillId="0" borderId="67" xfId="0" applyNumberFormat="1" applyBorder="1">
      <alignment vertical="center"/>
    </xf>
    <xf numFmtId="49" fontId="0" fillId="0" borderId="67" xfId="0" applyNumberFormat="1" applyBorder="1">
      <alignment vertical="center"/>
    </xf>
    <xf numFmtId="0" fontId="1" fillId="0" borderId="53" xfId="0" applyFont="1" applyBorder="1">
      <alignment vertical="center"/>
    </xf>
    <xf numFmtId="0" fontId="1" fillId="0" borderId="53" xfId="0" applyFont="1" applyBorder="1" applyAlignment="1">
      <alignment vertical="center" wrapText="1"/>
    </xf>
    <xf numFmtId="202" fontId="1" fillId="0" borderId="67" xfId="0" applyNumberFormat="1" applyFont="1" applyBorder="1">
      <alignment vertical="center"/>
    </xf>
    <xf numFmtId="1" fontId="1" fillId="0" borderId="67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vertical="center" wrapText="1"/>
    </xf>
    <xf numFmtId="0" fontId="1" fillId="0" borderId="75" xfId="0" applyFont="1" applyBorder="1">
      <alignment vertical="center"/>
    </xf>
    <xf numFmtId="49" fontId="1" fillId="0" borderId="75" xfId="0" applyNumberFormat="1" applyFont="1" applyBorder="1">
      <alignment vertical="center"/>
    </xf>
    <xf numFmtId="199" fontId="0" fillId="0" borderId="75" xfId="0" applyNumberFormat="1" applyBorder="1">
      <alignment vertical="center"/>
    </xf>
    <xf numFmtId="202" fontId="0" fillId="0" borderId="75" xfId="0" applyNumberFormat="1" applyBorder="1">
      <alignment vertical="center"/>
    </xf>
    <xf numFmtId="203" fontId="0" fillId="0" borderId="75" xfId="0" applyNumberFormat="1" applyBorder="1">
      <alignment vertical="center"/>
    </xf>
    <xf numFmtId="1" fontId="0" fillId="0" borderId="75" xfId="0" applyNumberFormat="1" applyBorder="1" applyAlignment="1">
      <alignment horizontal="center" vertical="center"/>
    </xf>
    <xf numFmtId="198" fontId="0" fillId="0" borderId="80" xfId="0" applyNumberFormat="1" applyBorder="1">
      <alignment vertical="center"/>
    </xf>
    <xf numFmtId="0" fontId="6" fillId="0" borderId="81" xfId="0" applyFont="1" applyBorder="1" applyAlignment="1">
      <alignment vertical="center" wrapText="1"/>
    </xf>
    <xf numFmtId="0" fontId="6" fillId="0" borderId="76" xfId="0" applyFont="1" applyBorder="1">
      <alignment vertical="center"/>
    </xf>
    <xf numFmtId="0" fontId="6" fillId="0" borderId="82" xfId="0" applyFont="1" applyBorder="1">
      <alignment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" fillId="0" borderId="85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86" xfId="0" applyFont="1" applyBorder="1">
      <alignment vertical="center"/>
    </xf>
    <xf numFmtId="0" fontId="1" fillId="0" borderId="66" xfId="0" applyFont="1" applyBorder="1">
      <alignment vertical="center"/>
    </xf>
    <xf numFmtId="0" fontId="2" fillId="0" borderId="66" xfId="0" applyFont="1" applyBorder="1">
      <alignment vertical="center"/>
    </xf>
    <xf numFmtId="0" fontId="1" fillId="0" borderId="87" xfId="0" applyFont="1" applyBorder="1">
      <alignment vertical="center"/>
    </xf>
    <xf numFmtId="0" fontId="1" fillId="0" borderId="88" xfId="0" applyFont="1" applyBorder="1">
      <alignment vertical="center"/>
    </xf>
    <xf numFmtId="49" fontId="6" fillId="37" borderId="89" xfId="0" applyNumberFormat="1" applyFont="1" applyFill="1" applyBorder="1" applyAlignment="1">
      <alignment horizontal="right" vertical="center"/>
    </xf>
    <xf numFmtId="0" fontId="6" fillId="37" borderId="90" xfId="0" applyFont="1" applyFill="1" applyBorder="1">
      <alignment vertical="center"/>
    </xf>
    <xf numFmtId="0" fontId="6" fillId="37" borderId="91" xfId="0" applyFont="1" applyFill="1" applyBorder="1">
      <alignment vertical="center"/>
    </xf>
    <xf numFmtId="0" fontId="6" fillId="37" borderId="89" xfId="0" applyFont="1" applyFill="1" applyBorder="1">
      <alignment vertical="center"/>
    </xf>
    <xf numFmtId="199" fontId="6" fillId="37" borderId="89" xfId="0" applyNumberFormat="1" applyFont="1" applyFill="1" applyBorder="1">
      <alignment vertical="center"/>
    </xf>
    <xf numFmtId="202" fontId="6" fillId="37" borderId="89" xfId="0" applyNumberFormat="1" applyFont="1" applyFill="1" applyBorder="1">
      <alignment vertical="center"/>
    </xf>
    <xf numFmtId="203" fontId="6" fillId="37" borderId="89" xfId="0" applyNumberFormat="1" applyFont="1" applyFill="1" applyBorder="1">
      <alignment vertical="center"/>
    </xf>
    <xf numFmtId="1" fontId="6" fillId="37" borderId="89" xfId="0" applyNumberFormat="1" applyFont="1" applyFill="1" applyBorder="1" applyAlignment="1">
      <alignment horizontal="center" vertical="center"/>
    </xf>
    <xf numFmtId="201" fontId="6" fillId="37" borderId="51" xfId="0" applyNumberFormat="1" applyFont="1" applyFill="1" applyBorder="1">
      <alignment vertical="center"/>
    </xf>
    <xf numFmtId="49" fontId="6" fillId="36" borderId="101" xfId="0" applyNumberFormat="1" applyFont="1" applyFill="1" applyBorder="1" applyAlignment="1">
      <alignment horizontal="right" vertical="center"/>
    </xf>
    <xf numFmtId="0" fontId="6" fillId="36" borderId="102" xfId="0" applyFont="1" applyFill="1" applyBorder="1">
      <alignment vertical="center"/>
    </xf>
    <xf numFmtId="0" fontId="6" fillId="36" borderId="103" xfId="0" applyFont="1" applyFill="1" applyBorder="1">
      <alignment vertical="center"/>
    </xf>
    <xf numFmtId="0" fontId="6" fillId="36" borderId="101" xfId="0" applyFont="1" applyFill="1" applyBorder="1">
      <alignment vertical="center"/>
    </xf>
    <xf numFmtId="199" fontId="6" fillId="36" borderId="101" xfId="0" applyNumberFormat="1" applyFont="1" applyFill="1" applyBorder="1">
      <alignment vertical="center"/>
    </xf>
    <xf numFmtId="202" fontId="6" fillId="36" borderId="101" xfId="0" applyNumberFormat="1" applyFont="1" applyFill="1" applyBorder="1">
      <alignment vertical="center"/>
    </xf>
    <xf numFmtId="203" fontId="6" fillId="36" borderId="101" xfId="0" applyNumberFormat="1" applyFont="1" applyFill="1" applyBorder="1">
      <alignment vertical="center"/>
    </xf>
    <xf numFmtId="1" fontId="6" fillId="36" borderId="101" xfId="0" applyNumberFormat="1" applyFont="1" applyFill="1" applyBorder="1" applyAlignment="1">
      <alignment horizontal="center" vertical="center"/>
    </xf>
    <xf numFmtId="201" fontId="6" fillId="36" borderId="104" xfId="0" applyNumberFormat="1" applyFont="1" applyFill="1" applyBorder="1">
      <alignment vertical="center"/>
    </xf>
    <xf numFmtId="0" fontId="6" fillId="35" borderId="93" xfId="0" applyFont="1" applyFill="1" applyBorder="1" applyAlignment="1">
      <alignment horizontal="right" vertical="center"/>
    </xf>
    <xf numFmtId="49" fontId="1" fillId="35" borderId="94" xfId="0" applyNumberFormat="1" applyFont="1" applyFill="1" applyBorder="1">
      <alignment vertical="center"/>
    </xf>
    <xf numFmtId="0" fontId="1" fillId="35" borderId="95" xfId="0" applyFont="1" applyFill="1" applyBorder="1">
      <alignment vertical="center"/>
    </xf>
    <xf numFmtId="0" fontId="1" fillId="35" borderId="93" xfId="0" applyFont="1" applyFill="1" applyBorder="1">
      <alignment vertical="center"/>
    </xf>
    <xf numFmtId="199" fontId="1" fillId="35" borderId="93" xfId="0" applyNumberFormat="1" applyFont="1" applyFill="1" applyBorder="1">
      <alignment vertical="center"/>
    </xf>
    <xf numFmtId="202" fontId="1" fillId="35" borderId="93" xfId="0" applyNumberFormat="1" applyFont="1" applyFill="1" applyBorder="1">
      <alignment vertical="center"/>
    </xf>
    <xf numFmtId="203" fontId="1" fillId="35" borderId="93" xfId="0" applyNumberFormat="1" applyFont="1" applyFill="1" applyBorder="1">
      <alignment vertical="center"/>
    </xf>
    <xf numFmtId="1" fontId="1" fillId="35" borderId="93" xfId="0" applyNumberFormat="1" applyFont="1" applyFill="1" applyBorder="1" applyAlignment="1">
      <alignment horizontal="center" vertical="center"/>
    </xf>
    <xf numFmtId="201" fontId="1" fillId="35" borderId="50" xfId="0" applyNumberFormat="1" applyFont="1" applyFill="1" applyBorder="1">
      <alignment vertical="center"/>
    </xf>
    <xf numFmtId="0" fontId="6" fillId="35" borderId="67" xfId="0" applyFont="1" applyFill="1" applyBorder="1" applyAlignment="1">
      <alignment horizontal="right" vertical="center"/>
    </xf>
    <xf numFmtId="49" fontId="1" fillId="35" borderId="86" xfId="0" applyNumberFormat="1" applyFont="1" applyFill="1" applyBorder="1">
      <alignment vertical="center"/>
    </xf>
    <xf numFmtId="0" fontId="1" fillId="35" borderId="66" xfId="0" applyFont="1" applyFill="1" applyBorder="1">
      <alignment vertical="center"/>
    </xf>
    <xf numFmtId="0" fontId="1" fillId="35" borderId="67" xfId="0" applyFont="1" applyFill="1" applyBorder="1">
      <alignment vertical="center"/>
    </xf>
    <xf numFmtId="199" fontId="1" fillId="35" borderId="67" xfId="0" applyNumberFormat="1" applyFont="1" applyFill="1" applyBorder="1">
      <alignment vertical="center"/>
    </xf>
    <xf numFmtId="202" fontId="1" fillId="35" borderId="67" xfId="0" applyNumberFormat="1" applyFont="1" applyFill="1" applyBorder="1">
      <alignment vertical="center"/>
    </xf>
    <xf numFmtId="203" fontId="1" fillId="35" borderId="67" xfId="0" applyNumberFormat="1" applyFont="1" applyFill="1" applyBorder="1">
      <alignment vertical="center"/>
    </xf>
    <xf numFmtId="1" fontId="1" fillId="35" borderId="67" xfId="0" applyNumberFormat="1" applyFont="1" applyFill="1" applyBorder="1" applyAlignment="1">
      <alignment horizontal="center" vertical="center"/>
    </xf>
    <xf numFmtId="201" fontId="1" fillId="35" borderId="3" xfId="0" applyNumberFormat="1" applyFont="1" applyFill="1" applyBorder="1">
      <alignment vertical="center"/>
    </xf>
    <xf numFmtId="0" fontId="6" fillId="35" borderId="97" xfId="0" applyFont="1" applyFill="1" applyBorder="1" applyAlignment="1">
      <alignment horizontal="right" vertical="center"/>
    </xf>
    <xf numFmtId="49" fontId="6" fillId="35" borderId="98" xfId="0" applyNumberFormat="1" applyFont="1" applyFill="1" applyBorder="1">
      <alignment vertical="center"/>
    </xf>
    <xf numFmtId="0" fontId="6" fillId="35" borderId="99" xfId="0" applyFont="1" applyFill="1" applyBorder="1">
      <alignment vertical="center"/>
    </xf>
    <xf numFmtId="0" fontId="6" fillId="35" borderId="97" xfId="0" applyFont="1" applyFill="1" applyBorder="1">
      <alignment vertical="center"/>
    </xf>
    <xf numFmtId="199" fontId="6" fillId="35" borderId="97" xfId="0" applyNumberFormat="1" applyFont="1" applyFill="1" applyBorder="1">
      <alignment vertical="center"/>
    </xf>
    <xf numFmtId="202" fontId="6" fillId="35" borderId="97" xfId="0" applyNumberFormat="1" applyFont="1" applyFill="1" applyBorder="1">
      <alignment vertical="center"/>
    </xf>
    <xf numFmtId="203" fontId="6" fillId="35" borderId="97" xfId="0" applyNumberFormat="1" applyFont="1" applyFill="1" applyBorder="1">
      <alignment vertical="center"/>
    </xf>
    <xf numFmtId="1" fontId="6" fillId="35" borderId="97" xfId="0" applyNumberFormat="1" applyFont="1" applyFill="1" applyBorder="1" applyAlignment="1">
      <alignment horizontal="center" vertical="center"/>
    </xf>
    <xf numFmtId="201" fontId="6" fillId="35" borderId="100" xfId="0" applyNumberFormat="1" applyFont="1" applyFill="1" applyBorder="1">
      <alignment vertical="center"/>
    </xf>
    <xf numFmtId="198" fontId="6" fillId="37" borderId="105" xfId="0" applyNumberFormat="1" applyFont="1" applyFill="1" applyBorder="1">
      <alignment vertical="center"/>
    </xf>
    <xf numFmtId="200" fontId="6" fillId="37" borderId="106" xfId="0" applyNumberFormat="1" applyFont="1" applyFill="1" applyBorder="1">
      <alignment vertical="center"/>
    </xf>
    <xf numFmtId="198" fontId="1" fillId="35" borderId="107" xfId="0" applyNumberFormat="1" applyFont="1" applyFill="1" applyBorder="1">
      <alignment vertical="center"/>
    </xf>
    <xf numFmtId="200" fontId="1" fillId="35" borderId="32" xfId="0" applyNumberFormat="1" applyFont="1" applyFill="1" applyBorder="1">
      <alignment vertical="center"/>
    </xf>
    <xf numFmtId="198" fontId="1" fillId="35" borderId="72" xfId="0" applyNumberFormat="1" applyFont="1" applyFill="1" applyBorder="1">
      <alignment vertical="center"/>
    </xf>
    <xf numFmtId="200" fontId="1" fillId="35" borderId="24" xfId="0" applyNumberFormat="1" applyFont="1" applyFill="1" applyBorder="1">
      <alignment vertical="center"/>
    </xf>
    <xf numFmtId="198" fontId="6" fillId="35" borderId="108" xfId="0" applyNumberFormat="1" applyFont="1" applyFill="1" applyBorder="1">
      <alignment vertical="center"/>
    </xf>
    <xf numFmtId="200" fontId="6" fillId="35" borderId="33" xfId="0" applyNumberFormat="1" applyFont="1" applyFill="1" applyBorder="1">
      <alignment vertical="center"/>
    </xf>
    <xf numFmtId="198" fontId="6" fillId="36" borderId="109" xfId="0" applyNumberFormat="1" applyFont="1" applyFill="1" applyBorder="1">
      <alignment vertical="center"/>
    </xf>
    <xf numFmtId="200" fontId="6" fillId="36" borderId="110" xfId="0" applyNumberFormat="1" applyFont="1" applyFill="1" applyBorder="1">
      <alignment vertical="center"/>
    </xf>
    <xf numFmtId="0" fontId="38" fillId="34" borderId="68" xfId="47" applyNumberFormat="1" applyFont="1" applyFill="1" applyBorder="1" applyAlignment="1">
      <alignment vertical="top" wrapText="1" readingOrder="1"/>
    </xf>
    <xf numFmtId="0" fontId="28" fillId="0" borderId="69" xfId="47" applyNumberFormat="1" applyFont="1" applyFill="1" applyBorder="1" applyAlignment="1">
      <alignment vertical="top" wrapText="1"/>
    </xf>
    <xf numFmtId="0" fontId="30" fillId="34" borderId="68" xfId="47" applyNumberFormat="1" applyFont="1" applyFill="1" applyBorder="1" applyAlignment="1">
      <alignment vertical="top" wrapText="1" readingOrder="1"/>
    </xf>
    <xf numFmtId="0" fontId="37" fillId="34" borderId="68" xfId="47" applyNumberFormat="1" applyFont="1" applyFill="1" applyBorder="1" applyAlignment="1">
      <alignment vertical="top" wrapText="1" readingOrder="1"/>
    </xf>
    <xf numFmtId="0" fontId="36" fillId="34" borderId="68" xfId="47" applyNumberFormat="1" applyFont="1" applyFill="1" applyBorder="1" applyAlignment="1">
      <alignment vertical="top" wrapText="1" readingOrder="1"/>
    </xf>
    <xf numFmtId="0" fontId="35" fillId="34" borderId="68" xfId="47" applyNumberFormat="1" applyFont="1" applyFill="1" applyBorder="1" applyAlignment="1">
      <alignment vertical="top" wrapText="1" readingOrder="1"/>
    </xf>
    <xf numFmtId="0" fontId="33" fillId="34" borderId="68" xfId="47" applyNumberFormat="1" applyFont="1" applyFill="1" applyBorder="1" applyAlignment="1">
      <alignment vertical="top" wrapText="1" readingOrder="1"/>
    </xf>
    <xf numFmtId="0" fontId="34" fillId="34" borderId="68" xfId="47" applyNumberFormat="1" applyFont="1" applyFill="1" applyBorder="1" applyAlignment="1">
      <alignment horizontal="left" vertical="center" wrapText="1" readingOrder="1"/>
    </xf>
    <xf numFmtId="0" fontId="32" fillId="34" borderId="68" xfId="47" applyNumberFormat="1" applyFont="1" applyFill="1" applyBorder="1" applyAlignment="1">
      <alignment vertical="top" wrapText="1" readingOrder="1"/>
    </xf>
    <xf numFmtId="0" fontId="29" fillId="34" borderId="68" xfId="47" applyNumberFormat="1" applyFont="1" applyFill="1" applyBorder="1" applyAlignment="1">
      <alignment vertical="top" wrapText="1" readingOrder="1"/>
    </xf>
    <xf numFmtId="0" fontId="31" fillId="34" borderId="68" xfId="47" applyNumberFormat="1" applyFont="1" applyFill="1" applyBorder="1" applyAlignment="1">
      <alignment vertical="top" wrapText="1" readingOrder="1"/>
    </xf>
    <xf numFmtId="0" fontId="29" fillId="33" borderId="0" xfId="47" applyNumberFormat="1" applyFont="1" applyFill="1" applyBorder="1" applyAlignment="1">
      <alignment vertical="top" wrapText="1" readingOrder="1"/>
    </xf>
    <xf numFmtId="0" fontId="28" fillId="0" borderId="0" xfId="0" applyFont="1" applyFill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5" borderId="92" xfId="0" applyFont="1" applyFill="1" applyBorder="1" applyAlignment="1">
      <alignment horizontal="right" vertical="center"/>
    </xf>
    <xf numFmtId="0" fontId="6" fillId="35" borderId="73" xfId="0" applyFont="1" applyFill="1" applyBorder="1" applyAlignment="1">
      <alignment horizontal="right" vertical="center"/>
    </xf>
    <xf numFmtId="0" fontId="6" fillId="35" borderId="96" xfId="0" applyFont="1" applyFill="1" applyBorder="1" applyAlignment="1">
      <alignment horizontal="right" vertical="center"/>
    </xf>
  </cellXfs>
  <cellStyles count="4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3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2" builtinId="3" hidden="1"/>
    <cellStyle name="Neutral" xfId="13" builtinId="28" hidden="1"/>
    <cellStyle name="Normal" xfId="47" xr:uid="{00000000-0005-0000-0000-000021000000}"/>
    <cellStyle name="Notiz" xfId="20" builtinId="10" hidden="1"/>
    <cellStyle name="Prozent" xfId="1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4" builtinId="4" hidden="1"/>
    <cellStyle name="Währung [0]" xfId="5" builtinId="7" hidden="1"/>
    <cellStyle name="Warnender Text" xfId="19" builtinId="11" hidden="1"/>
    <cellStyle name="Zelle überprüfen" xfId="18" builtinId="23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/>
  <dimension ref="A1:O530"/>
  <sheetViews>
    <sheetView showGridLines="0" workbookViewId="0">
      <pane ySplit="1" topLeftCell="A2" activePane="bottomLeft" state="frozen"/>
      <selection pane="bottomLeft" activeCell="O18" sqref="O18"/>
    </sheetView>
  </sheetViews>
  <sheetFormatPr baseColWidth="10" defaultRowHeight="15" x14ac:dyDescent="0.2"/>
  <cols>
    <col min="1" max="1" width="1" style="69" customWidth="1"/>
    <col min="2" max="2" width="50.7109375" style="69" customWidth="1"/>
    <col min="3" max="3" width="13.42578125" style="69" customWidth="1"/>
    <col min="4" max="16384" width="11.42578125" style="69"/>
  </cols>
  <sheetData>
    <row r="1" spans="1:15" ht="17.100000000000001" customHeight="1" x14ac:dyDescent="0.2">
      <c r="A1" s="215">
        <v>2016</v>
      </c>
      <c r="B1" s="216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25.5" x14ac:dyDescent="0.2">
      <c r="A2" s="217" t="s">
        <v>243</v>
      </c>
      <c r="B2" s="216"/>
      <c r="C2" s="78" t="s">
        <v>242</v>
      </c>
      <c r="D2" s="78" t="s">
        <v>242</v>
      </c>
      <c r="E2" s="78" t="s">
        <v>242</v>
      </c>
      <c r="F2" s="78" t="s">
        <v>242</v>
      </c>
      <c r="G2" s="78" t="s">
        <v>242</v>
      </c>
      <c r="H2" s="78" t="s">
        <v>242</v>
      </c>
      <c r="I2" s="78" t="s">
        <v>242</v>
      </c>
      <c r="J2" s="78" t="s">
        <v>242</v>
      </c>
      <c r="K2" s="78" t="s">
        <v>242</v>
      </c>
      <c r="L2" s="78" t="s">
        <v>242</v>
      </c>
      <c r="M2" s="78" t="s">
        <v>242</v>
      </c>
      <c r="N2" s="78" t="s">
        <v>242</v>
      </c>
    </row>
    <row r="3" spans="1:15" ht="15.75" customHeight="1" x14ac:dyDescent="0.2">
      <c r="A3" s="218" t="s">
        <v>241</v>
      </c>
      <c r="B3" s="216"/>
      <c r="C3" s="76">
        <v>41886</v>
      </c>
      <c r="D3" s="76">
        <v>35944</v>
      </c>
      <c r="E3" s="76">
        <v>39238</v>
      </c>
      <c r="F3" s="76">
        <v>31636</v>
      </c>
      <c r="G3" s="76">
        <v>28538</v>
      </c>
      <c r="H3" s="76">
        <v>30194</v>
      </c>
      <c r="I3" s="76">
        <v>30215</v>
      </c>
      <c r="J3" s="76">
        <v>31581</v>
      </c>
      <c r="K3" s="76">
        <v>36222</v>
      </c>
      <c r="L3" s="76">
        <v>40522</v>
      </c>
      <c r="M3" s="76">
        <v>41435</v>
      </c>
      <c r="N3" s="76">
        <v>40903</v>
      </c>
    </row>
    <row r="4" spans="1:15" ht="15" customHeight="1" x14ac:dyDescent="0.2">
      <c r="A4" s="220" t="s">
        <v>240</v>
      </c>
      <c r="B4" s="216"/>
      <c r="C4" s="73">
        <v>7798</v>
      </c>
      <c r="D4" s="73">
        <v>7204</v>
      </c>
      <c r="E4" s="73">
        <v>7671</v>
      </c>
      <c r="F4" s="73">
        <v>5111</v>
      </c>
      <c r="G4" s="73">
        <v>4860</v>
      </c>
      <c r="H4" s="73">
        <v>5959</v>
      </c>
      <c r="I4" s="73">
        <v>6131</v>
      </c>
      <c r="J4" s="73">
        <v>7000</v>
      </c>
      <c r="K4" s="73">
        <v>6834</v>
      </c>
      <c r="L4" s="73">
        <v>7801</v>
      </c>
      <c r="M4" s="73">
        <v>7394</v>
      </c>
      <c r="N4" s="73">
        <v>6275</v>
      </c>
      <c r="O4" s="69">
        <f>SUM(C4:N4)/1000</f>
        <v>80.037999999999997</v>
      </c>
    </row>
    <row r="5" spans="1:15" ht="15" customHeight="1" x14ac:dyDescent="0.2">
      <c r="A5" s="220" t="s">
        <v>239</v>
      </c>
      <c r="B5" s="216"/>
      <c r="C5" s="72">
        <v>584</v>
      </c>
      <c r="D5" s="72">
        <v>547</v>
      </c>
      <c r="E5" s="72">
        <v>469</v>
      </c>
      <c r="F5" s="72">
        <v>479</v>
      </c>
      <c r="G5" s="72">
        <v>488</v>
      </c>
      <c r="H5" s="72">
        <v>476</v>
      </c>
      <c r="I5" s="72">
        <v>414</v>
      </c>
      <c r="J5" s="72">
        <v>431</v>
      </c>
      <c r="K5" s="72">
        <v>432</v>
      </c>
      <c r="L5" s="72">
        <v>497</v>
      </c>
      <c r="M5" s="72">
        <v>555</v>
      </c>
      <c r="N5" s="72">
        <v>627</v>
      </c>
      <c r="O5" s="71">
        <f t="shared" ref="O5:O36" si="0">SUM(C5:N5)/1000</f>
        <v>5.9989999999999997</v>
      </c>
    </row>
    <row r="6" spans="1:15" ht="15" customHeight="1" x14ac:dyDescent="0.2">
      <c r="A6" s="219" t="s">
        <v>238</v>
      </c>
      <c r="B6" s="216"/>
      <c r="C6" s="73">
        <v>522</v>
      </c>
      <c r="D6" s="73">
        <v>425</v>
      </c>
      <c r="E6" s="73">
        <v>417</v>
      </c>
      <c r="F6" s="73">
        <v>403</v>
      </c>
      <c r="G6" s="73">
        <v>440</v>
      </c>
      <c r="H6" s="73">
        <v>410</v>
      </c>
      <c r="I6" s="73">
        <v>388</v>
      </c>
      <c r="J6" s="73">
        <v>415</v>
      </c>
      <c r="K6" s="73">
        <v>420</v>
      </c>
      <c r="L6" s="73">
        <v>486</v>
      </c>
      <c r="M6" s="73">
        <v>517</v>
      </c>
      <c r="N6" s="73">
        <v>607</v>
      </c>
      <c r="O6" s="71">
        <f t="shared" si="0"/>
        <v>5.45</v>
      </c>
    </row>
    <row r="7" spans="1:15" ht="15" customHeight="1" x14ac:dyDescent="0.2">
      <c r="A7" s="219" t="s">
        <v>237</v>
      </c>
      <c r="B7" s="216"/>
      <c r="C7" s="73">
        <v>62</v>
      </c>
      <c r="D7" s="73">
        <v>122</v>
      </c>
      <c r="E7" s="73">
        <v>52</v>
      </c>
      <c r="F7" s="73">
        <v>76</v>
      </c>
      <c r="G7" s="73">
        <v>48</v>
      </c>
      <c r="H7" s="73">
        <v>66</v>
      </c>
      <c r="I7" s="73">
        <v>26</v>
      </c>
      <c r="J7" s="73">
        <v>16</v>
      </c>
      <c r="K7" s="73">
        <v>12</v>
      </c>
      <c r="L7" s="73">
        <v>11</v>
      </c>
      <c r="M7" s="73">
        <v>38</v>
      </c>
      <c r="N7" s="73">
        <v>20</v>
      </c>
      <c r="O7" s="71">
        <f t="shared" si="0"/>
        <v>0.54900000000000004</v>
      </c>
    </row>
    <row r="8" spans="1:15" ht="15" customHeight="1" x14ac:dyDescent="0.2">
      <c r="A8" s="220" t="s">
        <v>236</v>
      </c>
      <c r="B8" s="216"/>
      <c r="C8" s="72">
        <v>33113</v>
      </c>
      <c r="D8" s="72">
        <v>27814</v>
      </c>
      <c r="E8" s="72">
        <v>30683</v>
      </c>
      <c r="F8" s="72">
        <v>25670</v>
      </c>
      <c r="G8" s="72">
        <v>22766</v>
      </c>
      <c r="H8" s="72">
        <v>23351</v>
      </c>
      <c r="I8" s="72">
        <v>23226</v>
      </c>
      <c r="J8" s="72">
        <v>23693</v>
      </c>
      <c r="K8" s="72">
        <v>28533</v>
      </c>
      <c r="L8" s="72">
        <v>31788</v>
      </c>
      <c r="M8" s="72">
        <v>33074</v>
      </c>
      <c r="N8" s="72">
        <v>33592</v>
      </c>
      <c r="O8" s="71">
        <f t="shared" si="0"/>
        <v>337.303</v>
      </c>
    </row>
    <row r="9" spans="1:15" ht="15" customHeight="1" x14ac:dyDescent="0.2">
      <c r="A9" s="219" t="s">
        <v>235</v>
      </c>
      <c r="B9" s="216"/>
      <c r="C9" s="73">
        <v>12548</v>
      </c>
      <c r="D9" s="73">
        <v>11263</v>
      </c>
      <c r="E9" s="73">
        <v>11948</v>
      </c>
      <c r="F9" s="73">
        <v>11410</v>
      </c>
      <c r="G9" s="73">
        <v>10533</v>
      </c>
      <c r="H9" s="73">
        <v>10216</v>
      </c>
      <c r="I9" s="73">
        <v>11211</v>
      </c>
      <c r="J9" s="73">
        <v>11090</v>
      </c>
      <c r="K9" s="73">
        <v>11593</v>
      </c>
      <c r="L9" s="73">
        <v>12448</v>
      </c>
      <c r="M9" s="73">
        <v>12312</v>
      </c>
      <c r="N9" s="73">
        <v>11781</v>
      </c>
      <c r="O9" s="71">
        <f t="shared" si="0"/>
        <v>138.35300000000001</v>
      </c>
    </row>
    <row r="10" spans="1:15" ht="15" customHeight="1" x14ac:dyDescent="0.2">
      <c r="A10" s="219" t="s">
        <v>234</v>
      </c>
      <c r="B10" s="216"/>
      <c r="C10" s="73">
        <v>9904</v>
      </c>
      <c r="D10" s="73">
        <v>7684</v>
      </c>
      <c r="E10" s="73">
        <v>8390</v>
      </c>
      <c r="F10" s="73">
        <v>5560</v>
      </c>
      <c r="G10" s="73">
        <v>4926</v>
      </c>
      <c r="H10" s="73">
        <v>4353</v>
      </c>
      <c r="I10" s="73">
        <v>4473</v>
      </c>
      <c r="J10" s="73">
        <v>5790</v>
      </c>
      <c r="K10" s="73">
        <v>7838</v>
      </c>
      <c r="L10" s="73">
        <v>9809</v>
      </c>
      <c r="M10" s="73">
        <v>10773</v>
      </c>
      <c r="N10" s="73">
        <v>11611</v>
      </c>
      <c r="O10" s="71">
        <f t="shared" si="0"/>
        <v>91.111000000000004</v>
      </c>
    </row>
    <row r="11" spans="1:15" ht="15" customHeight="1" x14ac:dyDescent="0.2">
      <c r="A11" s="219" t="s">
        <v>233</v>
      </c>
      <c r="B11" s="216"/>
      <c r="C11" s="73">
        <v>9885</v>
      </c>
      <c r="D11" s="73">
        <v>8114</v>
      </c>
      <c r="E11" s="73">
        <v>9673</v>
      </c>
      <c r="F11" s="73">
        <v>8169</v>
      </c>
      <c r="G11" s="73">
        <v>6757</v>
      </c>
      <c r="H11" s="73">
        <v>8231</v>
      </c>
      <c r="I11" s="73">
        <v>6992</v>
      </c>
      <c r="J11" s="73">
        <v>6289</v>
      </c>
      <c r="K11" s="73">
        <v>8522</v>
      </c>
      <c r="L11" s="73">
        <v>8931</v>
      </c>
      <c r="M11" s="73">
        <v>9388</v>
      </c>
      <c r="N11" s="73">
        <v>9562</v>
      </c>
      <c r="O11" s="71">
        <f t="shared" si="0"/>
        <v>100.51300000000001</v>
      </c>
    </row>
    <row r="12" spans="1:15" ht="15" customHeight="1" x14ac:dyDescent="0.2">
      <c r="A12" s="219" t="s">
        <v>232</v>
      </c>
      <c r="B12" s="216"/>
      <c r="C12" s="73">
        <v>541</v>
      </c>
      <c r="D12" s="73">
        <v>467</v>
      </c>
      <c r="E12" s="73">
        <v>378</v>
      </c>
      <c r="F12" s="73">
        <v>251</v>
      </c>
      <c r="G12" s="73">
        <v>286</v>
      </c>
      <c r="H12" s="73">
        <v>328</v>
      </c>
      <c r="I12" s="73">
        <v>336</v>
      </c>
      <c r="J12" s="73">
        <v>271</v>
      </c>
      <c r="K12" s="73">
        <v>303</v>
      </c>
      <c r="L12" s="73">
        <v>347</v>
      </c>
      <c r="M12" s="73">
        <v>345</v>
      </c>
      <c r="N12" s="73">
        <v>411</v>
      </c>
      <c r="O12" s="71">
        <f t="shared" si="0"/>
        <v>4.2640000000000002</v>
      </c>
    </row>
    <row r="13" spans="1:15" ht="15" customHeight="1" x14ac:dyDescent="0.2">
      <c r="A13" s="219" t="s">
        <v>231</v>
      </c>
      <c r="B13" s="216"/>
      <c r="C13" s="73">
        <v>235</v>
      </c>
      <c r="D13" s="73">
        <v>286</v>
      </c>
      <c r="E13" s="73">
        <v>294</v>
      </c>
      <c r="F13" s="73">
        <v>280</v>
      </c>
      <c r="G13" s="73">
        <v>264</v>
      </c>
      <c r="H13" s="73">
        <v>223</v>
      </c>
      <c r="I13" s="73">
        <v>214</v>
      </c>
      <c r="J13" s="73">
        <v>253</v>
      </c>
      <c r="K13" s="73">
        <v>277</v>
      </c>
      <c r="L13" s="73">
        <v>253</v>
      </c>
      <c r="M13" s="73">
        <v>256</v>
      </c>
      <c r="N13" s="73">
        <v>227</v>
      </c>
      <c r="O13" s="71">
        <f t="shared" si="0"/>
        <v>3.0619999999999998</v>
      </c>
    </row>
    <row r="14" spans="1:15" ht="15" customHeight="1" x14ac:dyDescent="0.2">
      <c r="A14" s="220" t="s">
        <v>230</v>
      </c>
      <c r="B14" s="216"/>
      <c r="C14" s="75">
        <v>391</v>
      </c>
      <c r="D14" s="75">
        <v>379</v>
      </c>
      <c r="E14" s="75">
        <v>415</v>
      </c>
      <c r="F14" s="75">
        <v>376</v>
      </c>
      <c r="G14" s="75">
        <v>424</v>
      </c>
      <c r="H14" s="75">
        <v>408</v>
      </c>
      <c r="I14" s="75">
        <v>444</v>
      </c>
      <c r="J14" s="75">
        <v>457</v>
      </c>
      <c r="K14" s="75">
        <v>423</v>
      </c>
      <c r="L14" s="75">
        <v>436</v>
      </c>
      <c r="M14" s="75">
        <v>412</v>
      </c>
      <c r="N14" s="75">
        <v>409</v>
      </c>
      <c r="O14" s="71">
        <f t="shared" si="0"/>
        <v>4.9740000000000002</v>
      </c>
    </row>
    <row r="15" spans="1:15" ht="15" customHeight="1" x14ac:dyDescent="0.2">
      <c r="A15" s="222" t="s">
        <v>229</v>
      </c>
      <c r="B15" s="216"/>
      <c r="C15" s="77">
        <v>15893</v>
      </c>
      <c r="D15" s="77">
        <v>17106</v>
      </c>
      <c r="E15" s="77">
        <v>14644</v>
      </c>
      <c r="F15" s="77">
        <v>15807</v>
      </c>
      <c r="G15" s="77">
        <v>17135</v>
      </c>
      <c r="H15" s="77">
        <v>14099</v>
      </c>
      <c r="I15" s="77">
        <v>15638</v>
      </c>
      <c r="J15" s="77">
        <v>15333</v>
      </c>
      <c r="K15" s="77">
        <v>13262</v>
      </c>
      <c r="L15" s="77">
        <v>12494</v>
      </c>
      <c r="M15" s="77">
        <v>14469</v>
      </c>
      <c r="N15" s="77">
        <v>15424</v>
      </c>
      <c r="O15" s="71">
        <f t="shared" si="0"/>
        <v>181.304</v>
      </c>
    </row>
    <row r="16" spans="1:15" ht="15" customHeight="1" x14ac:dyDescent="0.2">
      <c r="A16" s="223" t="s">
        <v>228</v>
      </c>
      <c r="B16" s="216"/>
      <c r="C16" s="76">
        <v>9480</v>
      </c>
      <c r="D16" s="76">
        <v>9956</v>
      </c>
      <c r="E16" s="76">
        <v>6137</v>
      </c>
      <c r="F16" s="76">
        <v>6058</v>
      </c>
      <c r="G16" s="76">
        <v>6155</v>
      </c>
      <c r="H16" s="76">
        <v>3420</v>
      </c>
      <c r="I16" s="76">
        <v>4757</v>
      </c>
      <c r="J16" s="76">
        <v>4857</v>
      </c>
      <c r="K16" s="76">
        <v>4281</v>
      </c>
      <c r="L16" s="76">
        <v>5698</v>
      </c>
      <c r="M16" s="76">
        <v>8017</v>
      </c>
      <c r="N16" s="76">
        <v>9358</v>
      </c>
      <c r="O16" s="71">
        <f t="shared" si="0"/>
        <v>78.174000000000007</v>
      </c>
    </row>
    <row r="17" spans="1:15" ht="15" customHeight="1" x14ac:dyDescent="0.2">
      <c r="A17" s="221" t="s">
        <v>227</v>
      </c>
      <c r="B17" s="216"/>
      <c r="C17" s="73">
        <v>1386</v>
      </c>
      <c r="D17" s="73">
        <v>1157</v>
      </c>
      <c r="E17" s="73">
        <v>853</v>
      </c>
      <c r="F17" s="73">
        <v>888</v>
      </c>
      <c r="G17" s="73">
        <v>936</v>
      </c>
      <c r="H17" s="73">
        <v>566</v>
      </c>
      <c r="I17" s="73">
        <v>804</v>
      </c>
      <c r="J17" s="73">
        <v>886</v>
      </c>
      <c r="K17" s="73">
        <v>711</v>
      </c>
      <c r="L17" s="73">
        <v>1305</v>
      </c>
      <c r="M17" s="73">
        <v>1316</v>
      </c>
      <c r="N17" s="73">
        <v>1298</v>
      </c>
      <c r="O17" s="71">
        <f t="shared" si="0"/>
        <v>12.106</v>
      </c>
    </row>
    <row r="18" spans="1:15" ht="15" customHeight="1" x14ac:dyDescent="0.2">
      <c r="A18" s="221" t="s">
        <v>226</v>
      </c>
      <c r="B18" s="216"/>
      <c r="C18" s="73">
        <v>8094</v>
      </c>
      <c r="D18" s="73">
        <v>8799</v>
      </c>
      <c r="E18" s="73">
        <v>5284</v>
      </c>
      <c r="F18" s="73">
        <v>5170</v>
      </c>
      <c r="G18" s="73">
        <v>5219</v>
      </c>
      <c r="H18" s="73">
        <v>2854</v>
      </c>
      <c r="I18" s="73">
        <v>3953</v>
      </c>
      <c r="J18" s="73">
        <v>3971</v>
      </c>
      <c r="K18" s="73">
        <v>3570</v>
      </c>
      <c r="L18" s="73">
        <v>4393</v>
      </c>
      <c r="M18" s="73">
        <v>6701</v>
      </c>
      <c r="N18" s="73">
        <v>8060</v>
      </c>
      <c r="O18" s="71">
        <f t="shared" si="0"/>
        <v>66.067999999999998</v>
      </c>
    </row>
    <row r="19" spans="1:15" ht="15" customHeight="1" x14ac:dyDescent="0.2">
      <c r="A19" s="223" t="s">
        <v>225</v>
      </c>
      <c r="B19" s="216"/>
      <c r="C19" s="76">
        <v>671</v>
      </c>
      <c r="D19" s="76">
        <v>1337</v>
      </c>
      <c r="E19" s="76">
        <v>2571</v>
      </c>
      <c r="F19" s="76">
        <v>3899</v>
      </c>
      <c r="G19" s="76">
        <v>4884</v>
      </c>
      <c r="H19" s="76">
        <v>4703</v>
      </c>
      <c r="I19" s="76">
        <v>4845</v>
      </c>
      <c r="J19" s="76">
        <v>4666</v>
      </c>
      <c r="K19" s="76">
        <v>3833</v>
      </c>
      <c r="L19" s="76">
        <v>1681</v>
      </c>
      <c r="M19" s="76">
        <v>1027</v>
      </c>
      <c r="N19" s="76">
        <v>755</v>
      </c>
      <c r="O19" s="71">
        <f t="shared" si="0"/>
        <v>34.872</v>
      </c>
    </row>
    <row r="20" spans="1:15" ht="15" customHeight="1" x14ac:dyDescent="0.2">
      <c r="A20" s="221" t="s">
        <v>224</v>
      </c>
      <c r="B20" s="216"/>
      <c r="C20" s="73">
        <v>671</v>
      </c>
      <c r="D20" s="73">
        <v>1337</v>
      </c>
      <c r="E20" s="73">
        <v>2571</v>
      </c>
      <c r="F20" s="73">
        <v>3899</v>
      </c>
      <c r="G20" s="73">
        <v>4884</v>
      </c>
      <c r="H20" s="73">
        <v>4703</v>
      </c>
      <c r="I20" s="73">
        <v>4845</v>
      </c>
      <c r="J20" s="73">
        <v>4666</v>
      </c>
      <c r="K20" s="73">
        <v>3833</v>
      </c>
      <c r="L20" s="73">
        <v>1681</v>
      </c>
      <c r="M20" s="73">
        <v>1027</v>
      </c>
      <c r="N20" s="73">
        <v>755</v>
      </c>
      <c r="O20" s="71">
        <f t="shared" si="0"/>
        <v>34.872</v>
      </c>
    </row>
    <row r="21" spans="1:15" ht="15" customHeight="1" x14ac:dyDescent="0.2">
      <c r="A21" s="223" t="s">
        <v>223</v>
      </c>
      <c r="B21" s="216"/>
      <c r="C21" s="76">
        <v>3622</v>
      </c>
      <c r="D21" s="76">
        <v>3414</v>
      </c>
      <c r="E21" s="76">
        <v>3589</v>
      </c>
      <c r="F21" s="76">
        <v>3365</v>
      </c>
      <c r="G21" s="76">
        <v>3397</v>
      </c>
      <c r="H21" s="76">
        <v>3177</v>
      </c>
      <c r="I21" s="76">
        <v>3255</v>
      </c>
      <c r="J21" s="76">
        <v>3253</v>
      </c>
      <c r="K21" s="76">
        <v>3137</v>
      </c>
      <c r="L21" s="76">
        <v>3381</v>
      </c>
      <c r="M21" s="76">
        <v>3454</v>
      </c>
      <c r="N21" s="76">
        <v>3655</v>
      </c>
      <c r="O21" s="71">
        <f t="shared" si="0"/>
        <v>40.698999999999998</v>
      </c>
    </row>
    <row r="22" spans="1:15" ht="15" customHeight="1" x14ac:dyDescent="0.2">
      <c r="A22" s="221" t="s">
        <v>222</v>
      </c>
      <c r="B22" s="216"/>
      <c r="C22" s="73">
        <v>3622</v>
      </c>
      <c r="D22" s="73">
        <v>3414</v>
      </c>
      <c r="E22" s="73">
        <v>3589</v>
      </c>
      <c r="F22" s="73">
        <v>3365</v>
      </c>
      <c r="G22" s="73">
        <v>3397</v>
      </c>
      <c r="H22" s="73">
        <v>3177</v>
      </c>
      <c r="I22" s="73">
        <v>3255</v>
      </c>
      <c r="J22" s="73">
        <v>3253</v>
      </c>
      <c r="K22" s="73">
        <v>3137</v>
      </c>
      <c r="L22" s="73">
        <v>3381</v>
      </c>
      <c r="M22" s="73">
        <v>3454</v>
      </c>
      <c r="N22" s="73">
        <v>3655</v>
      </c>
      <c r="O22" s="71">
        <f t="shared" si="0"/>
        <v>40.698999999999998</v>
      </c>
    </row>
    <row r="23" spans="1:15" ht="15" customHeight="1" x14ac:dyDescent="0.2">
      <c r="A23" s="223" t="s">
        <v>221</v>
      </c>
      <c r="B23" s="216"/>
      <c r="C23" s="75">
        <v>14</v>
      </c>
      <c r="D23" s="75">
        <v>13</v>
      </c>
      <c r="E23" s="75">
        <v>17</v>
      </c>
      <c r="F23" s="75">
        <v>16</v>
      </c>
      <c r="G23" s="75">
        <v>15</v>
      </c>
      <c r="H23" s="75">
        <v>13</v>
      </c>
      <c r="I23" s="75">
        <v>10</v>
      </c>
      <c r="J23" s="75">
        <v>12</v>
      </c>
      <c r="K23" s="75">
        <v>11</v>
      </c>
      <c r="L23" s="75">
        <v>16</v>
      </c>
      <c r="M23" s="75">
        <v>16</v>
      </c>
      <c r="N23" s="75">
        <v>18</v>
      </c>
      <c r="O23" s="71">
        <f t="shared" si="0"/>
        <v>0.17100000000000001</v>
      </c>
    </row>
    <row r="24" spans="1:15" ht="15" customHeight="1" x14ac:dyDescent="0.2">
      <c r="A24" s="223" t="s">
        <v>220</v>
      </c>
      <c r="B24" s="216"/>
      <c r="C24" s="75">
        <v>391</v>
      </c>
      <c r="D24" s="75">
        <v>379</v>
      </c>
      <c r="E24" s="75">
        <v>415</v>
      </c>
      <c r="F24" s="75">
        <v>376</v>
      </c>
      <c r="G24" s="75">
        <v>424</v>
      </c>
      <c r="H24" s="75">
        <v>408</v>
      </c>
      <c r="I24" s="75">
        <v>444</v>
      </c>
      <c r="J24" s="75">
        <v>457</v>
      </c>
      <c r="K24" s="75">
        <v>423</v>
      </c>
      <c r="L24" s="75">
        <v>436</v>
      </c>
      <c r="M24" s="75">
        <v>412</v>
      </c>
      <c r="N24" s="75">
        <v>409</v>
      </c>
      <c r="O24" s="71">
        <f t="shared" si="0"/>
        <v>4.9740000000000002</v>
      </c>
    </row>
    <row r="25" spans="1:15" ht="15" customHeight="1" x14ac:dyDescent="0.2">
      <c r="A25" s="223" t="s">
        <v>219</v>
      </c>
      <c r="B25" s="216"/>
      <c r="C25" s="76">
        <v>1579</v>
      </c>
      <c r="D25" s="76">
        <v>1884</v>
      </c>
      <c r="E25" s="76">
        <v>1784</v>
      </c>
      <c r="F25" s="76">
        <v>1969</v>
      </c>
      <c r="G25" s="76">
        <v>2137</v>
      </c>
      <c r="H25" s="76">
        <v>2261</v>
      </c>
      <c r="I25" s="76">
        <v>2210</v>
      </c>
      <c r="J25" s="76">
        <v>1973</v>
      </c>
      <c r="K25" s="76">
        <v>1469</v>
      </c>
      <c r="L25" s="76">
        <v>1159</v>
      </c>
      <c r="M25" s="76">
        <v>1422</v>
      </c>
      <c r="N25" s="76">
        <v>1109</v>
      </c>
      <c r="O25" s="71">
        <f t="shared" si="0"/>
        <v>20.956</v>
      </c>
    </row>
    <row r="26" spans="1:15" ht="15" customHeight="1" x14ac:dyDescent="0.2">
      <c r="A26" s="221" t="s">
        <v>218</v>
      </c>
      <c r="B26" s="216"/>
      <c r="C26" s="73">
        <v>43</v>
      </c>
      <c r="D26" s="73">
        <v>61</v>
      </c>
      <c r="E26" s="73">
        <v>44</v>
      </c>
      <c r="F26" s="73">
        <v>52</v>
      </c>
      <c r="G26" s="73">
        <v>58</v>
      </c>
      <c r="H26" s="73">
        <v>78</v>
      </c>
      <c r="I26" s="73">
        <v>70</v>
      </c>
      <c r="J26" s="73">
        <v>65</v>
      </c>
      <c r="K26" s="73">
        <v>50</v>
      </c>
      <c r="L26" s="73">
        <v>36</v>
      </c>
      <c r="M26" s="73">
        <v>34</v>
      </c>
      <c r="N26" s="73">
        <v>36</v>
      </c>
      <c r="O26" s="71">
        <f t="shared" si="0"/>
        <v>0.627</v>
      </c>
    </row>
    <row r="27" spans="1:15" ht="15" customHeight="1" x14ac:dyDescent="0.2">
      <c r="A27" s="221" t="s">
        <v>217</v>
      </c>
      <c r="B27" s="216"/>
      <c r="C27" s="73">
        <v>1536</v>
      </c>
      <c r="D27" s="73">
        <v>1823</v>
      </c>
      <c r="E27" s="73">
        <v>1740</v>
      </c>
      <c r="F27" s="73">
        <v>1917</v>
      </c>
      <c r="G27" s="73">
        <v>2079</v>
      </c>
      <c r="H27" s="73">
        <v>2183</v>
      </c>
      <c r="I27" s="73">
        <v>2140</v>
      </c>
      <c r="J27" s="73">
        <v>1908</v>
      </c>
      <c r="K27" s="73">
        <v>1419</v>
      </c>
      <c r="L27" s="73">
        <v>1123</v>
      </c>
      <c r="M27" s="73">
        <v>1388</v>
      </c>
      <c r="N27" s="73">
        <v>1073</v>
      </c>
      <c r="O27" s="71">
        <f t="shared" si="0"/>
        <v>20.329000000000001</v>
      </c>
    </row>
    <row r="28" spans="1:15" ht="15" customHeight="1" x14ac:dyDescent="0.2">
      <c r="A28" s="223" t="s">
        <v>216</v>
      </c>
      <c r="B28" s="216"/>
      <c r="C28" s="75">
        <v>136</v>
      </c>
      <c r="D28" s="75">
        <v>123</v>
      </c>
      <c r="E28" s="75">
        <v>131</v>
      </c>
      <c r="F28" s="75">
        <v>124</v>
      </c>
      <c r="G28" s="75">
        <v>123</v>
      </c>
      <c r="H28" s="75">
        <v>117</v>
      </c>
      <c r="I28" s="75">
        <v>117</v>
      </c>
      <c r="J28" s="75">
        <v>115</v>
      </c>
      <c r="K28" s="75">
        <v>108</v>
      </c>
      <c r="L28" s="75">
        <v>123</v>
      </c>
      <c r="M28" s="75">
        <v>121</v>
      </c>
      <c r="N28" s="75">
        <v>120</v>
      </c>
      <c r="O28" s="71">
        <f t="shared" si="0"/>
        <v>1.458</v>
      </c>
    </row>
    <row r="29" spans="1:15" ht="15" customHeight="1" x14ac:dyDescent="0.2">
      <c r="A29" s="224" t="s">
        <v>215</v>
      </c>
      <c r="B29" s="216"/>
      <c r="C29" s="72">
        <v>2163</v>
      </c>
      <c r="D29" s="72">
        <v>2431</v>
      </c>
      <c r="E29" s="72">
        <v>2253</v>
      </c>
      <c r="F29" s="72">
        <v>2448</v>
      </c>
      <c r="G29" s="72">
        <v>2625</v>
      </c>
      <c r="H29" s="72">
        <v>2737</v>
      </c>
      <c r="I29" s="72">
        <v>2624</v>
      </c>
      <c r="J29" s="72">
        <v>2404</v>
      </c>
      <c r="K29" s="72">
        <v>1901</v>
      </c>
      <c r="L29" s="72">
        <v>1656</v>
      </c>
      <c r="M29" s="72">
        <v>1977</v>
      </c>
      <c r="N29" s="72">
        <v>1736</v>
      </c>
      <c r="O29" s="71">
        <f t="shared" si="0"/>
        <v>26.954999999999998</v>
      </c>
    </row>
    <row r="30" spans="1:15" ht="15" customHeight="1" x14ac:dyDescent="0.2">
      <c r="A30" s="225" t="s">
        <v>214</v>
      </c>
      <c r="B30" s="216"/>
      <c r="C30" s="72">
        <v>57779</v>
      </c>
      <c r="D30" s="72">
        <v>53050</v>
      </c>
      <c r="E30" s="72">
        <v>53882</v>
      </c>
      <c r="F30" s="72">
        <v>47443</v>
      </c>
      <c r="G30" s="72">
        <v>45673</v>
      </c>
      <c r="H30" s="72">
        <v>44293</v>
      </c>
      <c r="I30" s="72">
        <v>45853</v>
      </c>
      <c r="J30" s="72">
        <v>46914</v>
      </c>
      <c r="K30" s="72">
        <v>49484</v>
      </c>
      <c r="L30" s="72">
        <v>53016</v>
      </c>
      <c r="M30" s="72">
        <v>55904</v>
      </c>
      <c r="N30" s="72">
        <v>56327</v>
      </c>
      <c r="O30" s="71">
        <f t="shared" si="0"/>
        <v>609.61800000000005</v>
      </c>
    </row>
    <row r="31" spans="1:15" ht="15" customHeight="1" x14ac:dyDescent="0.2">
      <c r="A31" s="224" t="s">
        <v>213</v>
      </c>
      <c r="B31" s="216"/>
      <c r="C31" s="73">
        <v>743</v>
      </c>
      <c r="D31" s="73">
        <v>612</v>
      </c>
      <c r="E31" s="73">
        <v>560</v>
      </c>
      <c r="F31" s="73">
        <v>557</v>
      </c>
      <c r="G31" s="73">
        <v>618</v>
      </c>
      <c r="H31" s="73">
        <v>601</v>
      </c>
      <c r="I31" s="73">
        <v>564</v>
      </c>
      <c r="J31" s="73">
        <v>554</v>
      </c>
      <c r="K31" s="73">
        <v>543</v>
      </c>
      <c r="L31" s="73">
        <v>660</v>
      </c>
      <c r="M31" s="73">
        <v>706</v>
      </c>
      <c r="N31" s="73">
        <v>779</v>
      </c>
      <c r="O31" s="71">
        <f t="shared" si="0"/>
        <v>7.4969999999999999</v>
      </c>
    </row>
    <row r="32" spans="1:15" ht="15" customHeight="1" x14ac:dyDescent="0.2">
      <c r="A32" s="224" t="s">
        <v>212</v>
      </c>
      <c r="B32" s="216"/>
      <c r="C32" s="75">
        <v>885</v>
      </c>
      <c r="D32" s="75">
        <v>767</v>
      </c>
      <c r="E32" s="75">
        <v>790</v>
      </c>
      <c r="F32" s="75">
        <v>631</v>
      </c>
      <c r="G32" s="75">
        <v>548</v>
      </c>
      <c r="H32" s="75">
        <v>450</v>
      </c>
      <c r="I32" s="75">
        <v>530</v>
      </c>
      <c r="J32" s="75">
        <v>517</v>
      </c>
      <c r="K32" s="75">
        <v>597</v>
      </c>
      <c r="L32" s="75">
        <v>791</v>
      </c>
      <c r="M32" s="75">
        <v>839</v>
      </c>
      <c r="N32" s="75">
        <v>1063</v>
      </c>
      <c r="O32" s="71">
        <f t="shared" si="0"/>
        <v>8.4079999999999995</v>
      </c>
    </row>
    <row r="33" spans="1:15" ht="15" customHeight="1" x14ac:dyDescent="0.2">
      <c r="A33" s="224" t="s">
        <v>211</v>
      </c>
      <c r="B33" s="216"/>
      <c r="C33" s="74">
        <v>-6581</v>
      </c>
      <c r="D33" s="74">
        <v>-5076</v>
      </c>
      <c r="E33" s="74">
        <v>-4954</v>
      </c>
      <c r="F33" s="74">
        <v>-3469</v>
      </c>
      <c r="G33" s="74">
        <v>-2944</v>
      </c>
      <c r="H33" s="74">
        <v>-1706</v>
      </c>
      <c r="I33" s="74">
        <v>-2814</v>
      </c>
      <c r="J33" s="74">
        <v>-3763</v>
      </c>
      <c r="K33" s="74">
        <v>-5438</v>
      </c>
      <c r="L33" s="74">
        <v>-5656</v>
      </c>
      <c r="M33" s="74">
        <v>-5696</v>
      </c>
      <c r="N33" s="74">
        <v>-5619</v>
      </c>
      <c r="O33" s="71">
        <f t="shared" si="0"/>
        <v>-53.716000000000001</v>
      </c>
    </row>
    <row r="34" spans="1:15" x14ac:dyDescent="0.2">
      <c r="A34" s="217" t="s">
        <v>210</v>
      </c>
      <c r="B34" s="216"/>
      <c r="C34" s="73">
        <v>2340</v>
      </c>
      <c r="D34" s="73">
        <v>2383</v>
      </c>
      <c r="E34" s="73">
        <v>2586</v>
      </c>
      <c r="F34" s="73">
        <v>2376</v>
      </c>
      <c r="G34" s="73">
        <v>2741</v>
      </c>
      <c r="H34" s="73">
        <v>3038</v>
      </c>
      <c r="I34" s="73">
        <v>2436</v>
      </c>
      <c r="J34" s="73">
        <v>1979</v>
      </c>
      <c r="K34" s="73">
        <v>1455</v>
      </c>
      <c r="L34" s="73">
        <v>1594</v>
      </c>
      <c r="M34" s="73">
        <v>1838</v>
      </c>
      <c r="N34" s="73">
        <v>2256</v>
      </c>
      <c r="O34" s="71">
        <f t="shared" si="0"/>
        <v>27.021999999999998</v>
      </c>
    </row>
    <row r="35" spans="1:15" x14ac:dyDescent="0.2">
      <c r="A35" s="217" t="s">
        <v>209</v>
      </c>
      <c r="B35" s="216"/>
      <c r="C35" s="73">
        <v>8921</v>
      </c>
      <c r="D35" s="73">
        <v>7459</v>
      </c>
      <c r="E35" s="73">
        <v>7540</v>
      </c>
      <c r="F35" s="73">
        <v>5845</v>
      </c>
      <c r="G35" s="73">
        <v>5685</v>
      </c>
      <c r="H35" s="73">
        <v>4744</v>
      </c>
      <c r="I35" s="73">
        <v>5250</v>
      </c>
      <c r="J35" s="73">
        <v>5742</v>
      </c>
      <c r="K35" s="73">
        <v>6893</v>
      </c>
      <c r="L35" s="73">
        <v>7250</v>
      </c>
      <c r="M35" s="73">
        <v>7534</v>
      </c>
      <c r="N35" s="73">
        <v>7875</v>
      </c>
      <c r="O35" s="71">
        <f t="shared" si="0"/>
        <v>80.738</v>
      </c>
    </row>
    <row r="36" spans="1:15" ht="15" customHeight="1" x14ac:dyDescent="0.2">
      <c r="A36" s="225" t="s">
        <v>208</v>
      </c>
      <c r="B36" s="216"/>
      <c r="C36" s="72">
        <v>50455</v>
      </c>
      <c r="D36" s="72">
        <v>47362</v>
      </c>
      <c r="E36" s="72">
        <v>48368</v>
      </c>
      <c r="F36" s="72">
        <v>43417</v>
      </c>
      <c r="G36" s="72">
        <v>42111</v>
      </c>
      <c r="H36" s="72">
        <v>41986</v>
      </c>
      <c r="I36" s="72">
        <v>42475</v>
      </c>
      <c r="J36" s="72">
        <v>42597</v>
      </c>
      <c r="K36" s="72">
        <v>43503</v>
      </c>
      <c r="L36" s="72">
        <v>46700</v>
      </c>
      <c r="M36" s="72">
        <v>49502</v>
      </c>
      <c r="N36" s="72">
        <v>49929</v>
      </c>
      <c r="O36" s="71">
        <f t="shared" si="0"/>
        <v>548.40499999999997</v>
      </c>
    </row>
    <row r="37" spans="1:15" x14ac:dyDescent="0.2">
      <c r="E37" s="70" t="s">
        <v>207</v>
      </c>
      <c r="F37" s="70" t="s">
        <v>207</v>
      </c>
      <c r="G37" s="70" t="s">
        <v>207</v>
      </c>
      <c r="H37" s="70" t="s">
        <v>207</v>
      </c>
      <c r="I37" s="70" t="s">
        <v>207</v>
      </c>
      <c r="J37" s="70" t="s">
        <v>207</v>
      </c>
      <c r="K37" s="70" t="s">
        <v>207</v>
      </c>
      <c r="L37" s="70" t="s">
        <v>207</v>
      </c>
      <c r="M37" s="70" t="s">
        <v>207</v>
      </c>
    </row>
    <row r="38" spans="1:15" x14ac:dyDescent="0.2">
      <c r="A38" s="226" t="s">
        <v>207</v>
      </c>
      <c r="B38" s="227"/>
      <c r="C38" s="70" t="s">
        <v>207</v>
      </c>
      <c r="E38" s="70" t="s">
        <v>207</v>
      </c>
      <c r="F38" s="70" t="s">
        <v>207</v>
      </c>
      <c r="G38" s="70" t="s">
        <v>207</v>
      </c>
      <c r="H38" s="70" t="s">
        <v>207</v>
      </c>
      <c r="I38" s="70" t="s">
        <v>207</v>
      </c>
      <c r="J38" s="70" t="s">
        <v>207</v>
      </c>
      <c r="K38" s="70" t="s">
        <v>207</v>
      </c>
      <c r="L38" s="70" t="s">
        <v>207</v>
      </c>
      <c r="M38" s="70" t="s">
        <v>207</v>
      </c>
    </row>
    <row r="39" spans="1:15" x14ac:dyDescent="0.2">
      <c r="A39" s="226" t="s">
        <v>207</v>
      </c>
      <c r="B39" s="227"/>
      <c r="C39" s="70" t="s">
        <v>207</v>
      </c>
    </row>
    <row r="40" spans="1:15" ht="17.100000000000001" customHeight="1" x14ac:dyDescent="0.2"/>
    <row r="86" ht="17.100000000000001" customHeight="1" x14ac:dyDescent="0.2"/>
    <row r="89" ht="17.100000000000001" customHeight="1" x14ac:dyDescent="0.2"/>
    <row r="135" ht="17.100000000000001" customHeight="1" x14ac:dyDescent="0.2"/>
    <row r="138" ht="17.100000000000001" customHeight="1" x14ac:dyDescent="0.2"/>
    <row r="184" ht="17.100000000000001" customHeight="1" x14ac:dyDescent="0.2"/>
    <row r="187" ht="17.100000000000001" customHeight="1" x14ac:dyDescent="0.2"/>
    <row r="233" ht="17.100000000000001" customHeight="1" x14ac:dyDescent="0.2"/>
    <row r="236" ht="17.100000000000001" customHeight="1" x14ac:dyDescent="0.2"/>
    <row r="282" ht="17.100000000000001" customHeight="1" x14ac:dyDescent="0.2"/>
    <row r="285" ht="17.100000000000001" customHeight="1" x14ac:dyDescent="0.2"/>
    <row r="331" ht="17.100000000000001" customHeight="1" x14ac:dyDescent="0.2"/>
    <row r="334" ht="17.100000000000001" customHeight="1" x14ac:dyDescent="0.2"/>
    <row r="380" ht="17.100000000000001" customHeight="1" x14ac:dyDescent="0.2"/>
    <row r="383" ht="17.100000000000001" customHeight="1" x14ac:dyDescent="0.2"/>
    <row r="429" ht="17.100000000000001" customHeight="1" x14ac:dyDescent="0.2"/>
    <row r="432" ht="17.100000000000001" customHeight="1" x14ac:dyDescent="0.2"/>
    <row r="478" ht="17.100000000000001" customHeight="1" x14ac:dyDescent="0.2"/>
    <row r="481" ht="17.100000000000001" customHeight="1" x14ac:dyDescent="0.2"/>
    <row r="527" spans="1:3" ht="17.100000000000001" customHeight="1" x14ac:dyDescent="0.2"/>
    <row r="528" spans="1:3" x14ac:dyDescent="0.2">
      <c r="A528" s="226" t="s">
        <v>207</v>
      </c>
      <c r="B528" s="227"/>
      <c r="C528" s="70" t="s">
        <v>207</v>
      </c>
    </row>
    <row r="529" spans="1:3" x14ac:dyDescent="0.2">
      <c r="A529" s="226" t="s">
        <v>207</v>
      </c>
      <c r="B529" s="227"/>
      <c r="C529" s="70" t="s">
        <v>207</v>
      </c>
    </row>
    <row r="530" spans="1:3" ht="0" hidden="1" customHeight="1" x14ac:dyDescent="0.2"/>
  </sheetData>
  <customSheetViews>
    <customSheetView guid="{8F2A141C-F2EC-47C9-B452-E771E2E1656F}" showGridLines="0" hiddenRows="1" state="hidden">
      <pane ySplit="1" topLeftCell="A2" activePane="bottomLeft" state="frozen"/>
      <selection pane="bottomLeft" activeCell="O18" sqref="O18"/>
      <pageMargins left="0.78740157480314998" right="0.78740157480314998" top="0.78740157480314998" bottom="0.78740157480314998" header="0.78740157480314998" footer="0.78740157480314998"/>
      <pageSetup paperSize="9" orientation="portrait" horizontalDpi="300" verticalDpi="300"/>
      <headerFooter alignWithMargins="0"/>
    </customSheetView>
    <customSheetView guid="{C285CF98-2A1B-4B7A-90FC-988A5EC3263A}" showGridLines="0" hiddenRows="1" state="hidden">
      <pane ySplit="1" topLeftCell="A2" activePane="bottomLeft" state="frozen"/>
      <selection pane="bottomLeft" activeCell="O18" sqref="O18"/>
      <pageMargins left="0.78740157480314998" right="0.78740157480314998" top="0.78740157480314998" bottom="0.78740157480314998" header="0.78740157480314998" footer="0.78740157480314998"/>
      <pageSetup paperSize="9" orientation="portrait" horizontalDpi="300" verticalDpi="300"/>
      <headerFooter alignWithMargins="0"/>
    </customSheetView>
  </customSheetViews>
  <mergeCells count="40">
    <mergeCell ref="A38:B38"/>
    <mergeCell ref="A39:B39"/>
    <mergeCell ref="A528:B528"/>
    <mergeCell ref="A529:B529"/>
    <mergeCell ref="A30:B30"/>
    <mergeCell ref="A31:B31"/>
    <mergeCell ref="A32:B32"/>
    <mergeCell ref="A23:B23"/>
    <mergeCell ref="A28:B28"/>
    <mergeCell ref="A29:B29"/>
    <mergeCell ref="A36:B36"/>
    <mergeCell ref="A33:B33"/>
    <mergeCell ref="A34:B34"/>
    <mergeCell ref="A35:B35"/>
    <mergeCell ref="A27:B27"/>
    <mergeCell ref="A24:B24"/>
    <mergeCell ref="A25:B25"/>
    <mergeCell ref="A26:B26"/>
    <mergeCell ref="A22:B22"/>
    <mergeCell ref="A9:B9"/>
    <mergeCell ref="A4:B4"/>
    <mergeCell ref="A5:B5"/>
    <mergeCell ref="A6:B6"/>
    <mergeCell ref="A15:B15"/>
    <mergeCell ref="A16:B16"/>
    <mergeCell ref="A14:B14"/>
    <mergeCell ref="A12:B12"/>
    <mergeCell ref="A10:B10"/>
    <mergeCell ref="A11:B11"/>
    <mergeCell ref="A20:B20"/>
    <mergeCell ref="A21:B21"/>
    <mergeCell ref="A17:B17"/>
    <mergeCell ref="A18:B18"/>
    <mergeCell ref="A19:B19"/>
    <mergeCell ref="A1:B1"/>
    <mergeCell ref="A2:B2"/>
    <mergeCell ref="A3:B3"/>
    <mergeCell ref="A13:B13"/>
    <mergeCell ref="A7:B7"/>
    <mergeCell ref="A8:B8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tabColor theme="4"/>
  </sheetPr>
  <dimension ref="B1:BY186"/>
  <sheetViews>
    <sheetView workbookViewId="0"/>
  </sheetViews>
  <sheetFormatPr baseColWidth="10" defaultColWidth="6.28515625" defaultRowHeight="12.75" x14ac:dyDescent="0.2"/>
  <cols>
    <col min="1" max="1" width="1.7109375" customWidth="1"/>
    <col min="2" max="2" width="55.7109375" style="4" customWidth="1"/>
    <col min="3" max="3" width="6.28515625" style="2"/>
    <col min="4" max="9" width="6.28515625" style="2" customWidth="1"/>
    <col min="10" max="11" width="6.28515625" style="2"/>
    <col min="12" max="16" width="6.28515625" style="2" customWidth="1"/>
    <col min="17" max="18" width="6.28515625" style="2"/>
    <col min="19" max="21" width="6.28515625" style="2" customWidth="1"/>
    <col min="22" max="24" width="6.28515625" customWidth="1"/>
    <col min="27" max="31" width="6.28515625" customWidth="1"/>
    <col min="34" max="39" width="6.28515625" customWidth="1"/>
    <col min="42" max="46" width="6.28515625" customWidth="1"/>
    <col min="49" max="54" width="6.28515625" customWidth="1"/>
    <col min="57" max="61" width="6.28515625" customWidth="1"/>
    <col min="64" max="69" width="6.28515625" customWidth="1"/>
    <col min="72" max="76" width="6.28515625" customWidth="1"/>
  </cols>
  <sheetData>
    <row r="1" spans="2:77" ht="5.0999999999999996" customHeight="1" thickBot="1" x14ac:dyDescent="0.25"/>
    <row r="2" spans="2:77" s="3" customFormat="1" ht="21.75" thickTop="1" thickBot="1" x14ac:dyDescent="0.25">
      <c r="B2" s="12" t="s">
        <v>202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5"/>
    </row>
    <row r="3" spans="2:77" s="1" customFormat="1" ht="14.25" thickTop="1" thickBot="1" x14ac:dyDescent="0.25">
      <c r="B3" s="228" t="s">
        <v>201</v>
      </c>
      <c r="C3" s="24" t="s">
        <v>200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8"/>
      <c r="R3" s="39" t="s">
        <v>199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38"/>
      <c r="AG3" s="39" t="s">
        <v>198</v>
      </c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3"/>
      <c r="AV3" s="39" t="s">
        <v>206</v>
      </c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53"/>
      <c r="BK3" s="39" t="s">
        <v>197</v>
      </c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20"/>
    </row>
    <row r="4" spans="2:77" s="5" customFormat="1" ht="13.5" thickBot="1" x14ac:dyDescent="0.25">
      <c r="B4" s="229"/>
      <c r="C4" s="25" t="s">
        <v>18</v>
      </c>
      <c r="D4" s="21" t="s">
        <v>17</v>
      </c>
      <c r="E4" s="21" t="s">
        <v>16</v>
      </c>
      <c r="F4" s="21" t="s">
        <v>15</v>
      </c>
      <c r="G4" s="21" t="s">
        <v>14</v>
      </c>
      <c r="H4" s="21" t="s">
        <v>13</v>
      </c>
      <c r="I4" s="21" t="s">
        <v>12</v>
      </c>
      <c r="J4" s="54" t="s">
        <v>11</v>
      </c>
      <c r="K4" s="55" t="s">
        <v>10</v>
      </c>
      <c r="L4" s="21" t="s">
        <v>9</v>
      </c>
      <c r="M4" s="21" t="s">
        <v>8</v>
      </c>
      <c r="N4" s="21" t="s">
        <v>7</v>
      </c>
      <c r="O4" s="21" t="s">
        <v>6</v>
      </c>
      <c r="P4" s="21" t="s">
        <v>5</v>
      </c>
      <c r="Q4" s="40" t="s">
        <v>4</v>
      </c>
      <c r="R4" s="41" t="s">
        <v>18</v>
      </c>
      <c r="S4" s="22" t="s">
        <v>17</v>
      </c>
      <c r="T4" s="22" t="s">
        <v>16</v>
      </c>
      <c r="U4" s="22" t="s">
        <v>15</v>
      </c>
      <c r="V4" s="22" t="s">
        <v>14</v>
      </c>
      <c r="W4" s="22" t="s">
        <v>13</v>
      </c>
      <c r="X4" s="22" t="s">
        <v>12</v>
      </c>
      <c r="Y4" s="66" t="s">
        <v>11</v>
      </c>
      <c r="Z4" s="67" t="s">
        <v>10</v>
      </c>
      <c r="AA4" s="22" t="s">
        <v>9</v>
      </c>
      <c r="AB4" s="22" t="s">
        <v>8</v>
      </c>
      <c r="AC4" s="22" t="s">
        <v>7</v>
      </c>
      <c r="AD4" s="22" t="s">
        <v>6</v>
      </c>
      <c r="AE4" s="22" t="s">
        <v>5</v>
      </c>
      <c r="AF4" s="52" t="s">
        <v>4</v>
      </c>
      <c r="AG4" s="41" t="s">
        <v>18</v>
      </c>
      <c r="AH4" s="22" t="s">
        <v>17</v>
      </c>
      <c r="AI4" s="22" t="s">
        <v>16</v>
      </c>
      <c r="AJ4" s="22" t="s">
        <v>15</v>
      </c>
      <c r="AK4" s="22" t="s">
        <v>14</v>
      </c>
      <c r="AL4" s="22" t="s">
        <v>13</v>
      </c>
      <c r="AM4" s="22" t="s">
        <v>12</v>
      </c>
      <c r="AN4" s="66" t="s">
        <v>11</v>
      </c>
      <c r="AO4" s="67" t="s">
        <v>10</v>
      </c>
      <c r="AP4" s="22" t="s">
        <v>9</v>
      </c>
      <c r="AQ4" s="22" t="s">
        <v>8</v>
      </c>
      <c r="AR4" s="22" t="s">
        <v>7</v>
      </c>
      <c r="AS4" s="22" t="s">
        <v>6</v>
      </c>
      <c r="AT4" s="22" t="s">
        <v>5</v>
      </c>
      <c r="AU4" s="52" t="s">
        <v>4</v>
      </c>
      <c r="AV4" s="41" t="s">
        <v>18</v>
      </c>
      <c r="AW4" s="22" t="s">
        <v>17</v>
      </c>
      <c r="AX4" s="22" t="s">
        <v>16</v>
      </c>
      <c r="AY4" s="22" t="s">
        <v>15</v>
      </c>
      <c r="AZ4" s="22" t="s">
        <v>14</v>
      </c>
      <c r="BA4" s="22" t="s">
        <v>13</v>
      </c>
      <c r="BB4" s="22" t="s">
        <v>12</v>
      </c>
      <c r="BC4" s="66" t="s">
        <v>11</v>
      </c>
      <c r="BD4" s="67" t="s">
        <v>10</v>
      </c>
      <c r="BE4" s="22" t="s">
        <v>9</v>
      </c>
      <c r="BF4" s="22" t="s">
        <v>8</v>
      </c>
      <c r="BG4" s="22" t="s">
        <v>7</v>
      </c>
      <c r="BH4" s="22" t="s">
        <v>6</v>
      </c>
      <c r="BI4" s="22" t="s">
        <v>5</v>
      </c>
      <c r="BJ4" s="52" t="s">
        <v>4</v>
      </c>
      <c r="BK4" s="41" t="s">
        <v>18</v>
      </c>
      <c r="BL4" s="22" t="s">
        <v>17</v>
      </c>
      <c r="BM4" s="22" t="s">
        <v>16</v>
      </c>
      <c r="BN4" s="22" t="s">
        <v>15</v>
      </c>
      <c r="BO4" s="22" t="s">
        <v>14</v>
      </c>
      <c r="BP4" s="22" t="s">
        <v>13</v>
      </c>
      <c r="BQ4" s="22" t="s">
        <v>12</v>
      </c>
      <c r="BR4" s="66" t="s">
        <v>11</v>
      </c>
      <c r="BS4" s="67" t="s">
        <v>10</v>
      </c>
      <c r="BT4" s="22" t="s">
        <v>9</v>
      </c>
      <c r="BU4" s="22" t="s">
        <v>8</v>
      </c>
      <c r="BV4" s="22" t="s">
        <v>7</v>
      </c>
      <c r="BW4" s="22" t="s">
        <v>6</v>
      </c>
      <c r="BX4" s="22" t="s">
        <v>5</v>
      </c>
      <c r="BY4" s="23" t="s">
        <v>4</v>
      </c>
    </row>
    <row r="5" spans="2:77" ht="13.5" thickTop="1" x14ac:dyDescent="0.2">
      <c r="B5" s="26" t="s">
        <v>196</v>
      </c>
      <c r="C5" s="27">
        <v>11.8517113095238</v>
      </c>
      <c r="D5" s="16">
        <v>10.3982857142857</v>
      </c>
      <c r="E5" s="16">
        <v>8.0879365079365098</v>
      </c>
      <c r="F5" s="16">
        <v>9.3887460317460292</v>
      </c>
      <c r="G5" s="16">
        <v>7.7301047619047596</v>
      </c>
      <c r="H5" s="16">
        <v>5.9590314285714303</v>
      </c>
      <c r="I5" s="16">
        <v>7.7667362637362602</v>
      </c>
      <c r="J5" s="56">
        <v>8.8558809523809501</v>
      </c>
      <c r="K5" s="57">
        <v>10.4671875</v>
      </c>
      <c r="L5" s="16">
        <v>9.8191000000000006</v>
      </c>
      <c r="M5" s="16">
        <v>8.5966666666666693</v>
      </c>
      <c r="N5" s="16">
        <v>7.7293333333333303</v>
      </c>
      <c r="O5" s="16">
        <v>5.8461333333333299</v>
      </c>
      <c r="P5" s="16">
        <v>5.6202222222222202</v>
      </c>
      <c r="Q5" s="42">
        <v>5.1446833309418398</v>
      </c>
      <c r="R5" s="43">
        <v>5.4614955357142803</v>
      </c>
      <c r="S5" s="16">
        <v>5.4325714285714302</v>
      </c>
      <c r="T5" s="16">
        <v>5.0847619047619004</v>
      </c>
      <c r="U5" s="16">
        <v>5.4485476190476199</v>
      </c>
      <c r="V5" s="16">
        <v>5.1338428571428603</v>
      </c>
      <c r="W5" s="16">
        <v>4.7951528571428597</v>
      </c>
      <c r="X5" s="16">
        <v>5.2387417582417601</v>
      </c>
      <c r="Y5" s="56">
        <v>5.4486785714285704</v>
      </c>
      <c r="Z5" s="57">
        <v>5.7832812499999999</v>
      </c>
      <c r="AA5" s="16">
        <v>5.7558499999999997</v>
      </c>
      <c r="AB5" s="16">
        <v>5.2289833333333302</v>
      </c>
      <c r="AC5" s="16">
        <v>5.1528566666666702</v>
      </c>
      <c r="AD5" s="16">
        <v>5.1528566666666702</v>
      </c>
      <c r="AE5" s="16">
        <v>5.1494127777777798</v>
      </c>
      <c r="AF5" s="42">
        <v>5.0459545106150596</v>
      </c>
      <c r="AG5" s="43">
        <v>0.9</v>
      </c>
      <c r="AH5" s="16">
        <v>0.9</v>
      </c>
      <c r="AI5" s="16">
        <v>0.9</v>
      </c>
      <c r="AJ5" s="16">
        <v>0.9</v>
      </c>
      <c r="AK5" s="16">
        <v>0.9</v>
      </c>
      <c r="AL5" s="16">
        <v>0.9</v>
      </c>
      <c r="AM5" s="16">
        <v>0.9</v>
      </c>
      <c r="AN5" s="56">
        <v>0.9</v>
      </c>
      <c r="AO5" s="57">
        <v>0.9</v>
      </c>
      <c r="AP5" s="16">
        <v>0.9</v>
      </c>
      <c r="AQ5" s="16">
        <v>0.9</v>
      </c>
      <c r="AR5" s="16">
        <v>0.9</v>
      </c>
      <c r="AS5" s="16">
        <v>0.9</v>
      </c>
      <c r="AT5" s="16">
        <v>0.9</v>
      </c>
      <c r="AU5" s="42">
        <v>0.9</v>
      </c>
      <c r="AV5" s="43">
        <v>1.3</v>
      </c>
      <c r="AW5" s="16">
        <v>1.3</v>
      </c>
      <c r="AX5" s="16">
        <v>1.3</v>
      </c>
      <c r="AY5" s="16">
        <v>1.3</v>
      </c>
      <c r="AZ5" s="16">
        <v>1.3</v>
      </c>
      <c r="BA5" s="16">
        <v>1.3</v>
      </c>
      <c r="BB5" s="16">
        <v>1.3</v>
      </c>
      <c r="BC5" s="56">
        <v>1.3</v>
      </c>
      <c r="BD5" s="57">
        <v>1.3</v>
      </c>
      <c r="BE5" s="16">
        <v>1.3</v>
      </c>
      <c r="BF5" s="16">
        <v>1.3</v>
      </c>
      <c r="BG5" s="16">
        <v>1.3</v>
      </c>
      <c r="BH5" s="16">
        <v>1.3</v>
      </c>
      <c r="BI5" s="16">
        <v>1.3</v>
      </c>
      <c r="BJ5" s="42">
        <v>1.3</v>
      </c>
      <c r="BK5" s="43">
        <v>19.513206845238098</v>
      </c>
      <c r="BL5" s="16">
        <v>18.030857142857101</v>
      </c>
      <c r="BM5" s="16">
        <v>15.3726984126984</v>
      </c>
      <c r="BN5" s="16">
        <v>17.0372936507937</v>
      </c>
      <c r="BO5" s="16">
        <v>15.0639476190476</v>
      </c>
      <c r="BP5" s="16">
        <v>12.9541842857143</v>
      </c>
      <c r="BQ5" s="16">
        <v>15.205478021977999</v>
      </c>
      <c r="BR5" s="56">
        <v>16.504559523809501</v>
      </c>
      <c r="BS5" s="57">
        <v>18.450468749999999</v>
      </c>
      <c r="BT5" s="16">
        <v>17.77495</v>
      </c>
      <c r="BU5" s="16">
        <v>16.025649999999999</v>
      </c>
      <c r="BV5" s="16">
        <v>15.082190000000001</v>
      </c>
      <c r="BW5" s="16">
        <v>13.19899</v>
      </c>
      <c r="BX5" s="16">
        <v>12.969635</v>
      </c>
      <c r="BY5" s="17">
        <v>12.390637841556901</v>
      </c>
    </row>
    <row r="6" spans="2:77" x14ac:dyDescent="0.2">
      <c r="B6" s="28" t="s">
        <v>195</v>
      </c>
      <c r="C6" s="29">
        <v>11.7</v>
      </c>
      <c r="D6" s="6">
        <v>11.7</v>
      </c>
      <c r="E6" s="6">
        <v>9.8746666666666592</v>
      </c>
      <c r="F6" s="6">
        <v>11.7</v>
      </c>
      <c r="G6" s="6">
        <v>9.9881200000000003</v>
      </c>
      <c r="H6" s="6">
        <v>8.9394360000000006</v>
      </c>
      <c r="I6" s="6">
        <v>10.238920879120901</v>
      </c>
      <c r="J6" s="58">
        <v>10.949219047619</v>
      </c>
      <c r="K6" s="59">
        <v>11.7</v>
      </c>
      <c r="L6" s="6">
        <v>11.7</v>
      </c>
      <c r="M6" s="6">
        <v>10.2982</v>
      </c>
      <c r="N6" s="6">
        <v>9.5293600000000005</v>
      </c>
      <c r="O6" s="6">
        <v>9.5293600000000005</v>
      </c>
      <c r="P6" s="6">
        <v>5.55924444444444</v>
      </c>
      <c r="Q6" s="44">
        <v>3.9868764321994599</v>
      </c>
      <c r="R6" s="45">
        <v>7.82</v>
      </c>
      <c r="S6" s="6">
        <v>7.82</v>
      </c>
      <c r="T6" s="6">
        <v>6.8436666666666701</v>
      </c>
      <c r="U6" s="6">
        <v>7.82</v>
      </c>
      <c r="V6" s="6">
        <v>6.9037800000000002</v>
      </c>
      <c r="W6" s="6">
        <v>6.3481339999999999</v>
      </c>
      <c r="X6" s="6">
        <v>7.0366670329670296</v>
      </c>
      <c r="Y6" s="58">
        <v>7.4130190476190503</v>
      </c>
      <c r="Z6" s="59">
        <v>7.82</v>
      </c>
      <c r="AA6" s="6">
        <v>7.82</v>
      </c>
      <c r="AB6" s="6">
        <v>7.4620888888888901</v>
      </c>
      <c r="AC6" s="6">
        <v>7.1508266666666698</v>
      </c>
      <c r="AD6" s="6">
        <v>7.1508266666666698</v>
      </c>
      <c r="AE6" s="6">
        <v>7.2054855555555601</v>
      </c>
      <c r="AF6" s="44">
        <v>6.7715655319839696</v>
      </c>
      <c r="AG6" s="45">
        <v>2.2999999999999998</v>
      </c>
      <c r="AH6" s="6">
        <v>2.2999999999999998</v>
      </c>
      <c r="AI6" s="6">
        <v>2.2999999999999998</v>
      </c>
      <c r="AJ6" s="6">
        <v>2.2999999999999998</v>
      </c>
      <c r="AK6" s="6">
        <v>2.2999999999999998</v>
      </c>
      <c r="AL6" s="6">
        <v>2.2999999999999998</v>
      </c>
      <c r="AM6" s="6">
        <v>2.2999999999999998</v>
      </c>
      <c r="AN6" s="58">
        <v>2.2999999999999998</v>
      </c>
      <c r="AO6" s="59">
        <v>2.2999999999999998</v>
      </c>
      <c r="AP6" s="6">
        <v>2.2999999999999998</v>
      </c>
      <c r="AQ6" s="6">
        <v>2.2999999999999998</v>
      </c>
      <c r="AR6" s="6">
        <v>2.2999999999999998</v>
      </c>
      <c r="AS6" s="6">
        <v>2.2999999999999998</v>
      </c>
      <c r="AT6" s="6">
        <v>2.2999999999999998</v>
      </c>
      <c r="AU6" s="44">
        <v>2.2999999999999998</v>
      </c>
      <c r="AV6" s="45">
        <v>1.3</v>
      </c>
      <c r="AW6" s="6">
        <v>1.3</v>
      </c>
      <c r="AX6" s="6">
        <v>1.3</v>
      </c>
      <c r="AY6" s="6">
        <v>1.3</v>
      </c>
      <c r="AZ6" s="6">
        <v>1.3</v>
      </c>
      <c r="BA6" s="6">
        <v>1.3</v>
      </c>
      <c r="BB6" s="6">
        <v>1.3</v>
      </c>
      <c r="BC6" s="58">
        <v>1.3</v>
      </c>
      <c r="BD6" s="59">
        <v>1.3</v>
      </c>
      <c r="BE6" s="6">
        <v>1.3</v>
      </c>
      <c r="BF6" s="6">
        <v>1.3</v>
      </c>
      <c r="BG6" s="6">
        <v>1.3</v>
      </c>
      <c r="BH6" s="6">
        <v>1.3</v>
      </c>
      <c r="BI6" s="6">
        <v>1.3</v>
      </c>
      <c r="BJ6" s="44">
        <v>1.3</v>
      </c>
      <c r="BK6" s="45">
        <v>23.12</v>
      </c>
      <c r="BL6" s="6">
        <v>23.12</v>
      </c>
      <c r="BM6" s="6">
        <v>20.3183333333333</v>
      </c>
      <c r="BN6" s="6">
        <v>23.12</v>
      </c>
      <c r="BO6" s="6">
        <v>20.491900000000001</v>
      </c>
      <c r="BP6" s="6">
        <v>18.88757</v>
      </c>
      <c r="BQ6" s="6">
        <v>20.875587912087902</v>
      </c>
      <c r="BR6" s="58">
        <v>21.962238095238099</v>
      </c>
      <c r="BS6" s="59">
        <v>23.12</v>
      </c>
      <c r="BT6" s="6">
        <v>23.12</v>
      </c>
      <c r="BU6" s="6">
        <v>21.360288888888899</v>
      </c>
      <c r="BV6" s="6">
        <v>20.280186666666701</v>
      </c>
      <c r="BW6" s="6">
        <v>20.280186666666701</v>
      </c>
      <c r="BX6" s="6">
        <v>16.364730000000002</v>
      </c>
      <c r="BY6" s="7">
        <v>14.358441964183401</v>
      </c>
    </row>
    <row r="7" spans="2:77" x14ac:dyDescent="0.2">
      <c r="B7" s="28" t="s">
        <v>194</v>
      </c>
      <c r="C7" s="29">
        <v>14.331994047619</v>
      </c>
      <c r="D7" s="6">
        <v>11.053428571428601</v>
      </c>
      <c r="E7" s="6">
        <v>8.0296825396825398</v>
      </c>
      <c r="F7" s="6">
        <v>8.5147301587301598</v>
      </c>
      <c r="G7" s="6">
        <v>6.8151238095238096</v>
      </c>
      <c r="H7" s="6">
        <v>5.01953714285714</v>
      </c>
      <c r="I7" s="6">
        <v>6.1426813186813201</v>
      </c>
      <c r="J7" s="58">
        <v>7.23490476190476</v>
      </c>
      <c r="K7" s="59">
        <v>7.734375</v>
      </c>
      <c r="L7" s="6">
        <v>10.4984</v>
      </c>
      <c r="M7" s="6">
        <v>7.9773333333333296</v>
      </c>
      <c r="N7" s="6">
        <v>7.2898666666666703</v>
      </c>
      <c r="O7" s="6">
        <v>4.3429333333333302</v>
      </c>
      <c r="P7" s="6">
        <v>3.7777777777777799</v>
      </c>
      <c r="Q7" s="44">
        <v>3.3590752374119499</v>
      </c>
      <c r="R7" s="45">
        <v>4.4346056547619002</v>
      </c>
      <c r="S7" s="6">
        <v>4.4123428571428596</v>
      </c>
      <c r="T7" s="6">
        <v>4.1446349206349202</v>
      </c>
      <c r="U7" s="6">
        <v>4.4246396825396799</v>
      </c>
      <c r="V7" s="6">
        <v>4.1824123809523801</v>
      </c>
      <c r="W7" s="6">
        <v>3.9217237142857102</v>
      </c>
      <c r="X7" s="6">
        <v>4.2631527472527502</v>
      </c>
      <c r="Y7" s="58">
        <v>4.4247404761904798</v>
      </c>
      <c r="Z7" s="59">
        <v>4.7823437499999999</v>
      </c>
      <c r="AA7" s="6">
        <v>4.47187</v>
      </c>
      <c r="AB7" s="6">
        <v>4.4919000000000002</v>
      </c>
      <c r="AC7" s="6">
        <v>4.3486933333333297</v>
      </c>
      <c r="AD7" s="6">
        <v>4.2344933333333303</v>
      </c>
      <c r="AE7" s="6">
        <v>4.1588833333333302</v>
      </c>
      <c r="AF7" s="44">
        <v>4.0029644266240698</v>
      </c>
      <c r="AG7" s="45">
        <v>0.4</v>
      </c>
      <c r="AH7" s="6">
        <v>0.4</v>
      </c>
      <c r="AI7" s="6">
        <v>0.4</v>
      </c>
      <c r="AJ7" s="6">
        <v>0.4</v>
      </c>
      <c r="AK7" s="6">
        <v>0.4</v>
      </c>
      <c r="AL7" s="6">
        <v>0.4</v>
      </c>
      <c r="AM7" s="6">
        <v>0.4</v>
      </c>
      <c r="AN7" s="58">
        <v>0.4</v>
      </c>
      <c r="AO7" s="59">
        <v>0.4</v>
      </c>
      <c r="AP7" s="6">
        <v>0.4</v>
      </c>
      <c r="AQ7" s="6">
        <v>0.4</v>
      </c>
      <c r="AR7" s="6">
        <v>0.4</v>
      </c>
      <c r="AS7" s="6">
        <v>0.4</v>
      </c>
      <c r="AT7" s="6">
        <v>0.4</v>
      </c>
      <c r="AU7" s="44">
        <v>0.4</v>
      </c>
      <c r="AV7" s="45">
        <v>1.3</v>
      </c>
      <c r="AW7" s="6">
        <v>1.3</v>
      </c>
      <c r="AX7" s="6">
        <v>1.3</v>
      </c>
      <c r="AY7" s="6">
        <v>1.3</v>
      </c>
      <c r="AZ7" s="6">
        <v>1.3</v>
      </c>
      <c r="BA7" s="6">
        <v>1.3</v>
      </c>
      <c r="BB7" s="6">
        <v>1.3</v>
      </c>
      <c r="BC7" s="58">
        <v>1.3</v>
      </c>
      <c r="BD7" s="59">
        <v>1.3</v>
      </c>
      <c r="BE7" s="6">
        <v>1.3</v>
      </c>
      <c r="BF7" s="6">
        <v>1.3</v>
      </c>
      <c r="BG7" s="6">
        <v>1.3</v>
      </c>
      <c r="BH7" s="6">
        <v>1.3</v>
      </c>
      <c r="BI7" s="6">
        <v>1.3</v>
      </c>
      <c r="BJ7" s="44">
        <v>1.3</v>
      </c>
      <c r="BK7" s="45">
        <v>20.466599702381</v>
      </c>
      <c r="BL7" s="6">
        <v>17.1657714285714</v>
      </c>
      <c r="BM7" s="6">
        <v>13.874317460317499</v>
      </c>
      <c r="BN7" s="6">
        <v>14.639369841269801</v>
      </c>
      <c r="BO7" s="6">
        <v>12.6975361904762</v>
      </c>
      <c r="BP7" s="6">
        <v>10.6412608571429</v>
      </c>
      <c r="BQ7" s="6">
        <v>12.105834065934101</v>
      </c>
      <c r="BR7" s="58">
        <v>13.359645238095201</v>
      </c>
      <c r="BS7" s="59">
        <v>14.21671875</v>
      </c>
      <c r="BT7" s="6">
        <v>16.670269999999999</v>
      </c>
      <c r="BU7" s="6">
        <v>14.169233333333301</v>
      </c>
      <c r="BV7" s="6">
        <v>13.338559999999999</v>
      </c>
      <c r="BW7" s="6">
        <v>10.277426666666701</v>
      </c>
      <c r="BX7" s="6">
        <v>9.6366611111111098</v>
      </c>
      <c r="BY7" s="7">
        <v>9.0620396640360301</v>
      </c>
    </row>
    <row r="8" spans="2:77" x14ac:dyDescent="0.2">
      <c r="B8" s="28" t="s">
        <v>193</v>
      </c>
      <c r="C8" s="29">
        <v>13.868080357142899</v>
      </c>
      <c r="D8" s="6">
        <v>11.099714285714301</v>
      </c>
      <c r="E8" s="6">
        <v>8.1442857142857203</v>
      </c>
      <c r="F8" s="6">
        <v>9.0041428571428597</v>
      </c>
      <c r="G8" s="6">
        <v>7.1936285714285697</v>
      </c>
      <c r="H8" s="6">
        <v>5.2730885714285698</v>
      </c>
      <c r="I8" s="6">
        <v>6.7646483516483498</v>
      </c>
      <c r="J8" s="58">
        <v>7.9377857142857096</v>
      </c>
      <c r="K8" s="59">
        <v>8.9359374999999996</v>
      </c>
      <c r="L8" s="6">
        <v>8.5389999999999997</v>
      </c>
      <c r="M8" s="6">
        <v>6.39333333333333</v>
      </c>
      <c r="N8" s="6">
        <v>5.8506666666666698</v>
      </c>
      <c r="O8" s="6">
        <v>4.8251999999999997</v>
      </c>
      <c r="P8" s="6">
        <v>4.4466666666666699</v>
      </c>
      <c r="Q8" s="44">
        <v>3.87653285611793</v>
      </c>
      <c r="R8" s="45">
        <v>7.3844866071428603</v>
      </c>
      <c r="S8" s="6">
        <v>7.2977142857142896</v>
      </c>
      <c r="T8" s="6">
        <v>6.2542857142857198</v>
      </c>
      <c r="U8" s="6">
        <v>7.3456428571428596</v>
      </c>
      <c r="V8" s="6">
        <v>6.4015285714285701</v>
      </c>
      <c r="W8" s="6">
        <v>5.3854585714285701</v>
      </c>
      <c r="X8" s="6">
        <v>6.7162252747252804</v>
      </c>
      <c r="Y8" s="58">
        <v>7.3460357142857102</v>
      </c>
      <c r="Z8" s="59">
        <v>8.7398437500000004</v>
      </c>
      <c r="AA8" s="6">
        <v>6.2852499999999996</v>
      </c>
      <c r="AB8" s="6">
        <v>6.34</v>
      </c>
      <c r="AC8" s="6">
        <v>6.0594999999999999</v>
      </c>
      <c r="AD8" s="6">
        <v>6.0594999999999999</v>
      </c>
      <c r="AE8" s="6">
        <v>6.1174999999999997</v>
      </c>
      <c r="AF8" s="44">
        <v>5.8097982104422501</v>
      </c>
      <c r="AG8" s="45">
        <v>1.1000000000000001</v>
      </c>
      <c r="AH8" s="6">
        <v>1.1000000000000001</v>
      </c>
      <c r="AI8" s="6">
        <v>1.1000000000000001</v>
      </c>
      <c r="AJ8" s="6">
        <v>1.1000000000000001</v>
      </c>
      <c r="AK8" s="6">
        <v>1.1000000000000001</v>
      </c>
      <c r="AL8" s="6">
        <v>1.1000000000000001</v>
      </c>
      <c r="AM8" s="6">
        <v>1.1000000000000001</v>
      </c>
      <c r="AN8" s="58">
        <v>1.1000000000000001</v>
      </c>
      <c r="AO8" s="59">
        <v>1.1000000000000001</v>
      </c>
      <c r="AP8" s="6">
        <v>1.1000000000000001</v>
      </c>
      <c r="AQ8" s="6">
        <v>1.1000000000000001</v>
      </c>
      <c r="AR8" s="6">
        <v>1.1000000000000001</v>
      </c>
      <c r="AS8" s="6">
        <v>1.1000000000000001</v>
      </c>
      <c r="AT8" s="6">
        <v>1.1000000000000001</v>
      </c>
      <c r="AU8" s="44">
        <v>1.1000000000000001</v>
      </c>
      <c r="AV8" s="45">
        <v>1.3</v>
      </c>
      <c r="AW8" s="6">
        <v>1.3</v>
      </c>
      <c r="AX8" s="6">
        <v>1.3</v>
      </c>
      <c r="AY8" s="6">
        <v>1.3</v>
      </c>
      <c r="AZ8" s="6">
        <v>1.3</v>
      </c>
      <c r="BA8" s="6">
        <v>1.3</v>
      </c>
      <c r="BB8" s="6">
        <v>1.3</v>
      </c>
      <c r="BC8" s="58">
        <v>1.3</v>
      </c>
      <c r="BD8" s="59">
        <v>1.3</v>
      </c>
      <c r="BE8" s="6">
        <v>1.3</v>
      </c>
      <c r="BF8" s="6">
        <v>1.3</v>
      </c>
      <c r="BG8" s="6">
        <v>1.3</v>
      </c>
      <c r="BH8" s="6">
        <v>1.3</v>
      </c>
      <c r="BI8" s="6">
        <v>1.3</v>
      </c>
      <c r="BJ8" s="44">
        <v>1.3</v>
      </c>
      <c r="BK8" s="45">
        <v>23.6525669642857</v>
      </c>
      <c r="BL8" s="6">
        <v>20.7974285714286</v>
      </c>
      <c r="BM8" s="6">
        <v>16.7985714285714</v>
      </c>
      <c r="BN8" s="6">
        <v>18.7497857142857</v>
      </c>
      <c r="BO8" s="6">
        <v>15.995157142857099</v>
      </c>
      <c r="BP8" s="6">
        <v>13.058547142857099</v>
      </c>
      <c r="BQ8" s="6">
        <v>15.880873626373599</v>
      </c>
      <c r="BR8" s="58">
        <v>17.683821428571399</v>
      </c>
      <c r="BS8" s="59">
        <v>20.075781249999999</v>
      </c>
      <c r="BT8" s="6">
        <v>17.224250000000001</v>
      </c>
      <c r="BU8" s="6">
        <v>15.133333333333301</v>
      </c>
      <c r="BV8" s="6">
        <v>14.310166666666699</v>
      </c>
      <c r="BW8" s="6">
        <v>13.284700000000001</v>
      </c>
      <c r="BX8" s="6">
        <v>12.964166666666699</v>
      </c>
      <c r="BY8" s="7">
        <v>12.0863310665602</v>
      </c>
    </row>
    <row r="9" spans="2:77" x14ac:dyDescent="0.2">
      <c r="B9" s="28" t="s">
        <v>192</v>
      </c>
      <c r="C9" s="29">
        <v>12.8889880952381</v>
      </c>
      <c r="D9" s="6">
        <v>10.5168571428571</v>
      </c>
      <c r="E9" s="6">
        <v>7.7760317460317498</v>
      </c>
      <c r="F9" s="6">
        <v>8.7461269841269793</v>
      </c>
      <c r="G9" s="6">
        <v>7.0002476190476202</v>
      </c>
      <c r="H9" s="6">
        <v>5.1450742857142897</v>
      </c>
      <c r="I9" s="6">
        <v>6.7045934065934096</v>
      </c>
      <c r="J9" s="58">
        <v>7.83980952380952</v>
      </c>
      <c r="K9" s="59">
        <v>8.9937500000000004</v>
      </c>
      <c r="L9" s="6">
        <v>7.9855999999999998</v>
      </c>
      <c r="M9" s="6">
        <v>6.36466666666667</v>
      </c>
      <c r="N9" s="6">
        <v>6.0644</v>
      </c>
      <c r="O9" s="6">
        <v>4.9186666666666703</v>
      </c>
      <c r="P9" s="6">
        <v>4.66444444444444</v>
      </c>
      <c r="Q9" s="44">
        <v>4.15648809352989</v>
      </c>
      <c r="R9" s="45">
        <v>4.8885416666666703</v>
      </c>
      <c r="S9" s="6">
        <v>4.8639999999999999</v>
      </c>
      <c r="T9" s="6">
        <v>4.5688888888888899</v>
      </c>
      <c r="U9" s="6">
        <v>4.8775555555555599</v>
      </c>
      <c r="V9" s="6">
        <v>4.61053333333333</v>
      </c>
      <c r="W9" s="6">
        <v>4.3231599999999997</v>
      </c>
      <c r="X9" s="6">
        <v>4.6995384615384603</v>
      </c>
      <c r="Y9" s="58">
        <v>4.8776666666666699</v>
      </c>
      <c r="Z9" s="59">
        <v>5.2718749999999996</v>
      </c>
      <c r="AA9" s="6">
        <v>5.2485999999999997</v>
      </c>
      <c r="AB9" s="6">
        <v>5.2826666666666702</v>
      </c>
      <c r="AC9" s="6">
        <v>5.1081333333333303</v>
      </c>
      <c r="AD9" s="6">
        <v>5.1081333333333303</v>
      </c>
      <c r="AE9" s="6">
        <v>5.1442222222222203</v>
      </c>
      <c r="AF9" s="44">
        <v>4.9527633309418402</v>
      </c>
      <c r="AG9" s="45">
        <v>0.75</v>
      </c>
      <c r="AH9" s="6">
        <v>0.75</v>
      </c>
      <c r="AI9" s="6">
        <v>0.75</v>
      </c>
      <c r="AJ9" s="6">
        <v>0.75</v>
      </c>
      <c r="AK9" s="6">
        <v>0.75</v>
      </c>
      <c r="AL9" s="6">
        <v>0.75</v>
      </c>
      <c r="AM9" s="6">
        <v>0.75</v>
      </c>
      <c r="AN9" s="58">
        <v>0.75</v>
      </c>
      <c r="AO9" s="59">
        <v>0.75</v>
      </c>
      <c r="AP9" s="6">
        <v>0.75</v>
      </c>
      <c r="AQ9" s="6">
        <v>0.75</v>
      </c>
      <c r="AR9" s="6">
        <v>0.75</v>
      </c>
      <c r="AS9" s="6">
        <v>0.75</v>
      </c>
      <c r="AT9" s="6">
        <v>0.75</v>
      </c>
      <c r="AU9" s="44">
        <v>0.75</v>
      </c>
      <c r="AV9" s="45">
        <v>1.3</v>
      </c>
      <c r="AW9" s="6">
        <v>1.3</v>
      </c>
      <c r="AX9" s="6">
        <v>1.3</v>
      </c>
      <c r="AY9" s="6">
        <v>1.3</v>
      </c>
      <c r="AZ9" s="6">
        <v>1.3</v>
      </c>
      <c r="BA9" s="6">
        <v>1.3</v>
      </c>
      <c r="BB9" s="6">
        <v>1.3</v>
      </c>
      <c r="BC9" s="58">
        <v>1.3</v>
      </c>
      <c r="BD9" s="59">
        <v>1.3</v>
      </c>
      <c r="BE9" s="6">
        <v>1.3</v>
      </c>
      <c r="BF9" s="6">
        <v>1.3</v>
      </c>
      <c r="BG9" s="6">
        <v>1.3</v>
      </c>
      <c r="BH9" s="6">
        <v>1.3</v>
      </c>
      <c r="BI9" s="6">
        <v>1.3</v>
      </c>
      <c r="BJ9" s="44">
        <v>1.3</v>
      </c>
      <c r="BK9" s="45">
        <v>19.827529761904799</v>
      </c>
      <c r="BL9" s="6">
        <v>17.4308571428571</v>
      </c>
      <c r="BM9" s="6">
        <v>14.3949206349206</v>
      </c>
      <c r="BN9" s="6">
        <v>15.673682539682501</v>
      </c>
      <c r="BO9" s="6">
        <v>13.660780952381</v>
      </c>
      <c r="BP9" s="6">
        <v>11.5182342857143</v>
      </c>
      <c r="BQ9" s="6">
        <v>13.454131868131901</v>
      </c>
      <c r="BR9" s="58">
        <v>14.7674761904762</v>
      </c>
      <c r="BS9" s="59">
        <v>16.315625000000001</v>
      </c>
      <c r="BT9" s="6">
        <v>15.2842</v>
      </c>
      <c r="BU9" s="6">
        <v>13.697333333333299</v>
      </c>
      <c r="BV9" s="6">
        <v>13.222533333333301</v>
      </c>
      <c r="BW9" s="6">
        <v>12.0768</v>
      </c>
      <c r="BX9" s="6">
        <v>11.8586666666667</v>
      </c>
      <c r="BY9" s="7">
        <v>11.1592514244717</v>
      </c>
    </row>
    <row r="10" spans="2:77" x14ac:dyDescent="0.2">
      <c r="B10" s="28" t="s">
        <v>191</v>
      </c>
      <c r="C10" s="29">
        <v>15.125</v>
      </c>
      <c r="D10" s="6">
        <v>12.83</v>
      </c>
      <c r="E10" s="6">
        <v>9.2899999999999991</v>
      </c>
      <c r="F10" s="6">
        <v>11.016666666666699</v>
      </c>
      <c r="G10" s="6">
        <v>8.4719999999999995</v>
      </c>
      <c r="H10" s="6">
        <v>6.9745999999999997</v>
      </c>
      <c r="I10" s="6">
        <v>8.0876923076923095</v>
      </c>
      <c r="J10" s="58">
        <v>9.3406666666666691</v>
      </c>
      <c r="K10" s="59">
        <v>9.6072916666666703</v>
      </c>
      <c r="L10" s="6">
        <v>7.9013888888888903</v>
      </c>
      <c r="M10" s="6">
        <v>7.5955555555555598</v>
      </c>
      <c r="N10" s="6">
        <v>9.5658333333333303</v>
      </c>
      <c r="O10" s="6">
        <v>8.0303666666666693</v>
      </c>
      <c r="P10" s="6">
        <v>8.1018000000000008</v>
      </c>
      <c r="Q10" s="44">
        <v>7.5587650323167201</v>
      </c>
      <c r="R10" s="45">
        <v>6.4</v>
      </c>
      <c r="S10" s="6">
        <v>6.4</v>
      </c>
      <c r="T10" s="6">
        <v>5.7668888888888903</v>
      </c>
      <c r="U10" s="6">
        <v>6.4</v>
      </c>
      <c r="V10" s="6">
        <v>5.7994000000000003</v>
      </c>
      <c r="W10" s="6">
        <v>5.4498199999999999</v>
      </c>
      <c r="X10" s="6">
        <v>5.8694615384615396</v>
      </c>
      <c r="Y10" s="58">
        <v>6.11791111111111</v>
      </c>
      <c r="Z10" s="59">
        <v>4.9743333333333304</v>
      </c>
      <c r="AA10" s="6">
        <v>4.9564444444444398</v>
      </c>
      <c r="AB10" s="6">
        <v>4.9737777777777801</v>
      </c>
      <c r="AC10" s="6">
        <v>4.8554666666666702</v>
      </c>
      <c r="AD10" s="6">
        <v>6.0637666666666696</v>
      </c>
      <c r="AE10" s="6">
        <v>6.2393999999999998</v>
      </c>
      <c r="AF10" s="44">
        <v>6.0795538444402304</v>
      </c>
      <c r="AG10" s="45">
        <v>1.5</v>
      </c>
      <c r="AH10" s="6">
        <v>1.5</v>
      </c>
      <c r="AI10" s="6">
        <v>1.5</v>
      </c>
      <c r="AJ10" s="6">
        <v>1.5</v>
      </c>
      <c r="AK10" s="6">
        <v>1.5</v>
      </c>
      <c r="AL10" s="6">
        <v>1.5</v>
      </c>
      <c r="AM10" s="6">
        <v>1.5</v>
      </c>
      <c r="AN10" s="58">
        <v>1.5</v>
      </c>
      <c r="AO10" s="59">
        <v>1.5</v>
      </c>
      <c r="AP10" s="6">
        <v>1.5</v>
      </c>
      <c r="AQ10" s="6">
        <v>1.5</v>
      </c>
      <c r="AR10" s="6">
        <v>1.5</v>
      </c>
      <c r="AS10" s="6">
        <v>1.5</v>
      </c>
      <c r="AT10" s="6">
        <v>1.5</v>
      </c>
      <c r="AU10" s="44">
        <v>1.5</v>
      </c>
      <c r="AV10" s="45">
        <v>1.3</v>
      </c>
      <c r="AW10" s="6">
        <v>1.3</v>
      </c>
      <c r="AX10" s="6">
        <v>1.3</v>
      </c>
      <c r="AY10" s="6">
        <v>1.3</v>
      </c>
      <c r="AZ10" s="6">
        <v>1.3</v>
      </c>
      <c r="BA10" s="6">
        <v>1.3</v>
      </c>
      <c r="BB10" s="6">
        <v>1.3</v>
      </c>
      <c r="BC10" s="58">
        <v>1.3</v>
      </c>
      <c r="BD10" s="59">
        <v>1.3</v>
      </c>
      <c r="BE10" s="6">
        <v>1.3</v>
      </c>
      <c r="BF10" s="6">
        <v>1.3</v>
      </c>
      <c r="BG10" s="6">
        <v>1.3</v>
      </c>
      <c r="BH10" s="6">
        <v>1.3</v>
      </c>
      <c r="BI10" s="6">
        <v>1.3</v>
      </c>
      <c r="BJ10" s="44">
        <v>1.3</v>
      </c>
      <c r="BK10" s="45">
        <v>24.324999999999999</v>
      </c>
      <c r="BL10" s="6">
        <v>22.03</v>
      </c>
      <c r="BM10" s="6">
        <v>17.8568888888889</v>
      </c>
      <c r="BN10" s="6">
        <v>20.216666666666701</v>
      </c>
      <c r="BO10" s="6">
        <v>17.071400000000001</v>
      </c>
      <c r="BP10" s="6">
        <v>15.22442</v>
      </c>
      <c r="BQ10" s="6">
        <v>16.757153846153798</v>
      </c>
      <c r="BR10" s="58">
        <v>18.258577777777798</v>
      </c>
      <c r="BS10" s="59">
        <v>17.381625</v>
      </c>
      <c r="BT10" s="6">
        <v>15.657833333333301</v>
      </c>
      <c r="BU10" s="6">
        <v>15.3693333333333</v>
      </c>
      <c r="BV10" s="6">
        <v>17.221299999999999</v>
      </c>
      <c r="BW10" s="6">
        <v>16.894133333333301</v>
      </c>
      <c r="BX10" s="6">
        <v>17.141200000000001</v>
      </c>
      <c r="BY10" s="7">
        <v>16.438318876756899</v>
      </c>
    </row>
    <row r="11" spans="2:77" x14ac:dyDescent="0.2">
      <c r="B11" s="28" t="s">
        <v>190</v>
      </c>
      <c r="C11" s="29">
        <v>4.0741111111111099</v>
      </c>
      <c r="D11" s="6">
        <v>3.7455816654709202</v>
      </c>
      <c r="E11" s="6">
        <v>9.4869047619047606</v>
      </c>
      <c r="F11" s="6">
        <v>7.5688571428571398</v>
      </c>
      <c r="G11" s="6">
        <v>5.7382539682539697</v>
      </c>
      <c r="H11" s="6">
        <v>6.0910158730158699</v>
      </c>
      <c r="I11" s="6">
        <v>5.0391809523809501</v>
      </c>
      <c r="J11" s="58">
        <v>3.9267542857142899</v>
      </c>
      <c r="K11" s="59">
        <v>4.6670549450549501</v>
      </c>
      <c r="L11" s="6">
        <v>5.3444761904761897</v>
      </c>
      <c r="M11" s="6">
        <v>5.7249999999999996</v>
      </c>
      <c r="N11" s="6">
        <v>4.9283999999999999</v>
      </c>
      <c r="O11" s="6">
        <v>6.5326666666666702</v>
      </c>
      <c r="P11" s="6">
        <v>6.03813333333333</v>
      </c>
      <c r="Q11" s="44">
        <v>4.2600666666666704</v>
      </c>
      <c r="R11" s="45">
        <v>4.9139999999999997</v>
      </c>
      <c r="S11" s="6">
        <v>4.6678385683538002</v>
      </c>
      <c r="T11" s="6">
        <v>6.8828125</v>
      </c>
      <c r="U11" s="6">
        <v>6.0359999999999996</v>
      </c>
      <c r="V11" s="6">
        <v>4.9533333333333296</v>
      </c>
      <c r="W11" s="6">
        <v>5.4163333333333297</v>
      </c>
      <c r="X11" s="6">
        <v>4.6955142857142897</v>
      </c>
      <c r="Y11" s="58">
        <v>3.9287399999999999</v>
      </c>
      <c r="Z11" s="59">
        <v>4.6262307692307703</v>
      </c>
      <c r="AA11" s="6">
        <v>5.0964999999999998</v>
      </c>
      <c r="AB11" s="6">
        <v>5.6578125000000004</v>
      </c>
      <c r="AC11" s="6">
        <v>5.2929000000000004</v>
      </c>
      <c r="AD11" s="6">
        <v>5.0919999999999996</v>
      </c>
      <c r="AE11" s="6">
        <v>4.8676000000000004</v>
      </c>
      <c r="AF11" s="44">
        <v>4.8676000000000004</v>
      </c>
      <c r="AG11" s="45">
        <v>0.73</v>
      </c>
      <c r="AH11" s="6">
        <v>0.73</v>
      </c>
      <c r="AI11" s="6">
        <v>0.73</v>
      </c>
      <c r="AJ11" s="6">
        <v>0.73</v>
      </c>
      <c r="AK11" s="6">
        <v>0.73</v>
      </c>
      <c r="AL11" s="6">
        <v>0.73</v>
      </c>
      <c r="AM11" s="6">
        <v>0.73</v>
      </c>
      <c r="AN11" s="58">
        <v>0.73</v>
      </c>
      <c r="AO11" s="59">
        <v>0.73</v>
      </c>
      <c r="AP11" s="6">
        <v>0.73</v>
      </c>
      <c r="AQ11" s="6">
        <v>0.73</v>
      </c>
      <c r="AR11" s="6">
        <v>0.73</v>
      </c>
      <c r="AS11" s="6">
        <v>0.73</v>
      </c>
      <c r="AT11" s="6">
        <v>0.73</v>
      </c>
      <c r="AU11" s="44">
        <v>0.73</v>
      </c>
      <c r="AV11" s="45">
        <v>1.3</v>
      </c>
      <c r="AW11" s="6">
        <v>1.3</v>
      </c>
      <c r="AX11" s="6">
        <v>1.3</v>
      </c>
      <c r="AY11" s="6">
        <v>1.3</v>
      </c>
      <c r="AZ11" s="6">
        <v>1.3</v>
      </c>
      <c r="BA11" s="6">
        <v>1.3</v>
      </c>
      <c r="BB11" s="6">
        <v>1.3</v>
      </c>
      <c r="BC11" s="58">
        <v>1.3</v>
      </c>
      <c r="BD11" s="59">
        <v>1.3</v>
      </c>
      <c r="BE11" s="6">
        <v>1.3</v>
      </c>
      <c r="BF11" s="6">
        <v>1.3</v>
      </c>
      <c r="BG11" s="6">
        <v>1.3</v>
      </c>
      <c r="BH11" s="6">
        <v>1.3</v>
      </c>
      <c r="BI11" s="6">
        <v>1.3</v>
      </c>
      <c r="BJ11" s="44">
        <v>1.3</v>
      </c>
      <c r="BK11" s="45">
        <v>11.0181111111111</v>
      </c>
      <c r="BL11" s="6">
        <v>10.4434202338247</v>
      </c>
      <c r="BM11" s="6">
        <v>18.399717261904801</v>
      </c>
      <c r="BN11" s="6">
        <v>15.634857142857101</v>
      </c>
      <c r="BO11" s="6">
        <v>12.7215873015873</v>
      </c>
      <c r="BP11" s="6">
        <v>13.5373492063492</v>
      </c>
      <c r="BQ11" s="6">
        <v>11.7646952380952</v>
      </c>
      <c r="BR11" s="58">
        <v>9.8854942857142891</v>
      </c>
      <c r="BS11" s="59">
        <v>11.323285714285699</v>
      </c>
      <c r="BT11" s="6">
        <v>12.4709761904762</v>
      </c>
      <c r="BU11" s="6">
        <v>13.412812499999999</v>
      </c>
      <c r="BV11" s="6">
        <v>12.251300000000001</v>
      </c>
      <c r="BW11" s="6">
        <v>13.654666666666699</v>
      </c>
      <c r="BX11" s="6">
        <v>12.9357333333333</v>
      </c>
      <c r="BY11" s="7">
        <v>11.157666666666699</v>
      </c>
    </row>
    <row r="12" spans="2:77" x14ac:dyDescent="0.2">
      <c r="B12" s="28" t="s">
        <v>189</v>
      </c>
      <c r="C12" s="29">
        <v>16.258221726190499</v>
      </c>
      <c r="D12" s="6">
        <v>12.7122857142857</v>
      </c>
      <c r="E12" s="6">
        <v>9.5068253968253895</v>
      </c>
      <c r="F12" s="6">
        <v>9.9588015873015898</v>
      </c>
      <c r="G12" s="6">
        <v>8.1811380952380901</v>
      </c>
      <c r="H12" s="6">
        <v>6.3043414285714299</v>
      </c>
      <c r="I12" s="6">
        <v>7.4314670329670296</v>
      </c>
      <c r="J12" s="58">
        <v>8.5722976190476192</v>
      </c>
      <c r="K12" s="59">
        <v>9.01953125</v>
      </c>
      <c r="L12" s="6">
        <v>10.222899999999999</v>
      </c>
      <c r="M12" s="6">
        <v>8.4139999999999997</v>
      </c>
      <c r="N12" s="6">
        <v>7.5842000000000001</v>
      </c>
      <c r="O12" s="6">
        <v>6.2751000000000001</v>
      </c>
      <c r="P12" s="6">
        <v>5.8061666666666696</v>
      </c>
      <c r="Q12" s="44">
        <v>5.0321724982063802</v>
      </c>
      <c r="R12" s="45">
        <v>6.3</v>
      </c>
      <c r="S12" s="6">
        <v>6.3</v>
      </c>
      <c r="T12" s="6">
        <v>6.3</v>
      </c>
      <c r="U12" s="6">
        <v>6.3</v>
      </c>
      <c r="V12" s="6">
        <v>6.3</v>
      </c>
      <c r="W12" s="6">
        <v>6.3</v>
      </c>
      <c r="X12" s="6">
        <v>6.3</v>
      </c>
      <c r="Y12" s="58">
        <v>6.3</v>
      </c>
      <c r="Z12" s="59">
        <v>6.3</v>
      </c>
      <c r="AA12" s="6">
        <v>6.3</v>
      </c>
      <c r="AB12" s="6">
        <v>6.3</v>
      </c>
      <c r="AC12" s="6">
        <v>6.3</v>
      </c>
      <c r="AD12" s="6">
        <v>6.3</v>
      </c>
      <c r="AE12" s="6">
        <v>6.3</v>
      </c>
      <c r="AF12" s="44">
        <v>6.3</v>
      </c>
      <c r="AG12" s="45">
        <v>0.27</v>
      </c>
      <c r="AH12" s="6">
        <v>0.27</v>
      </c>
      <c r="AI12" s="6">
        <v>0.27</v>
      </c>
      <c r="AJ12" s="6">
        <v>0.27</v>
      </c>
      <c r="AK12" s="6">
        <v>0.27</v>
      </c>
      <c r="AL12" s="6">
        <v>0.27</v>
      </c>
      <c r="AM12" s="6">
        <v>0.27</v>
      </c>
      <c r="AN12" s="58">
        <v>0.27</v>
      </c>
      <c r="AO12" s="59">
        <v>0.27</v>
      </c>
      <c r="AP12" s="6">
        <v>0.27</v>
      </c>
      <c r="AQ12" s="6">
        <v>0.27</v>
      </c>
      <c r="AR12" s="6">
        <v>0.27</v>
      </c>
      <c r="AS12" s="6">
        <v>0.27</v>
      </c>
      <c r="AT12" s="6">
        <v>0.27</v>
      </c>
      <c r="AU12" s="44">
        <v>0.27</v>
      </c>
      <c r="AV12" s="45">
        <v>1.3</v>
      </c>
      <c r="AW12" s="6">
        <v>1.3</v>
      </c>
      <c r="AX12" s="6">
        <v>1.3</v>
      </c>
      <c r="AY12" s="6">
        <v>1.3</v>
      </c>
      <c r="AZ12" s="6">
        <v>1.3</v>
      </c>
      <c r="BA12" s="6">
        <v>1.3</v>
      </c>
      <c r="BB12" s="6">
        <v>1.3</v>
      </c>
      <c r="BC12" s="58">
        <v>1.3</v>
      </c>
      <c r="BD12" s="59">
        <v>1.3</v>
      </c>
      <c r="BE12" s="6">
        <v>1.3</v>
      </c>
      <c r="BF12" s="6">
        <v>1.3</v>
      </c>
      <c r="BG12" s="6">
        <v>1.3</v>
      </c>
      <c r="BH12" s="6">
        <v>1.3</v>
      </c>
      <c r="BI12" s="6">
        <v>1.3</v>
      </c>
      <c r="BJ12" s="44">
        <v>1.3</v>
      </c>
      <c r="BK12" s="45">
        <v>24.1282217261905</v>
      </c>
      <c r="BL12" s="6">
        <v>20.5822857142857</v>
      </c>
      <c r="BM12" s="6">
        <v>17.376825396825399</v>
      </c>
      <c r="BN12" s="6">
        <v>17.828801587301601</v>
      </c>
      <c r="BO12" s="6">
        <v>16.051138095238102</v>
      </c>
      <c r="BP12" s="6">
        <v>14.174341428571401</v>
      </c>
      <c r="BQ12" s="6">
        <v>15.301467032967</v>
      </c>
      <c r="BR12" s="58">
        <v>16.442297619047601</v>
      </c>
      <c r="BS12" s="59">
        <v>16.889531250000001</v>
      </c>
      <c r="BT12" s="6">
        <v>18.0929</v>
      </c>
      <c r="BU12" s="6">
        <v>16.283999999999999</v>
      </c>
      <c r="BV12" s="6">
        <v>15.4542</v>
      </c>
      <c r="BW12" s="6">
        <v>14.145099999999999</v>
      </c>
      <c r="BX12" s="6">
        <v>13.676166666666701</v>
      </c>
      <c r="BY12" s="7">
        <v>12.902172498206401</v>
      </c>
    </row>
    <row r="13" spans="2:77" x14ac:dyDescent="0.2">
      <c r="B13" s="28" t="s">
        <v>188</v>
      </c>
      <c r="C13" s="29">
        <v>16.96</v>
      </c>
      <c r="D13" s="6">
        <v>13.3828</v>
      </c>
      <c r="E13" s="6">
        <v>10.034888888888901</v>
      </c>
      <c r="F13" s="6">
        <v>10.5824444444444</v>
      </c>
      <c r="G13" s="6">
        <v>8.7022666666666701</v>
      </c>
      <c r="H13" s="6">
        <v>6.7056800000000001</v>
      </c>
      <c r="I13" s="6">
        <v>7.9410769230769196</v>
      </c>
      <c r="J13" s="58">
        <v>9.1961333333333304</v>
      </c>
      <c r="K13" s="59">
        <v>9.2620000000000005</v>
      </c>
      <c r="L13" s="6">
        <v>7.7934666666666699</v>
      </c>
      <c r="M13" s="6">
        <v>11.3113333333333</v>
      </c>
      <c r="N13" s="6">
        <v>10.659599999999999</v>
      </c>
      <c r="O13" s="6">
        <v>10.659599999999999</v>
      </c>
      <c r="P13" s="6">
        <v>10.511333333333299</v>
      </c>
      <c r="Q13" s="44">
        <v>9.6707578746648899</v>
      </c>
      <c r="R13" s="45">
        <v>6.81</v>
      </c>
      <c r="S13" s="6">
        <v>6.7008000000000001</v>
      </c>
      <c r="T13" s="6">
        <v>5.7671111111111104</v>
      </c>
      <c r="U13" s="6">
        <v>6.65688888888889</v>
      </c>
      <c r="V13" s="6">
        <v>5.8549333333333298</v>
      </c>
      <c r="W13" s="6">
        <v>4.9764799999999996</v>
      </c>
      <c r="X13" s="6">
        <v>6.048</v>
      </c>
      <c r="Y13" s="58">
        <v>6.6574666666666698</v>
      </c>
      <c r="Z13" s="59">
        <v>6.9757499999999997</v>
      </c>
      <c r="AA13" s="6">
        <v>6.91313333333333</v>
      </c>
      <c r="AB13" s="6">
        <v>6.9746666666666703</v>
      </c>
      <c r="AC13" s="6">
        <v>6.5655999999999999</v>
      </c>
      <c r="AD13" s="6">
        <v>6.5655999999999999</v>
      </c>
      <c r="AE13" s="6">
        <v>6.9746666666666703</v>
      </c>
      <c r="AF13" s="44">
        <v>6.5707315463304603</v>
      </c>
      <c r="AG13" s="45">
        <v>0.75</v>
      </c>
      <c r="AH13" s="6">
        <v>0.75</v>
      </c>
      <c r="AI13" s="6">
        <v>0.75</v>
      </c>
      <c r="AJ13" s="6">
        <v>0.75</v>
      </c>
      <c r="AK13" s="6">
        <v>0.75</v>
      </c>
      <c r="AL13" s="6">
        <v>0.75</v>
      </c>
      <c r="AM13" s="6">
        <v>0.75</v>
      </c>
      <c r="AN13" s="58">
        <v>0.75</v>
      </c>
      <c r="AO13" s="59">
        <v>0.75</v>
      </c>
      <c r="AP13" s="6">
        <v>0.75</v>
      </c>
      <c r="AQ13" s="6">
        <v>0.75</v>
      </c>
      <c r="AR13" s="6">
        <v>0.75</v>
      </c>
      <c r="AS13" s="6">
        <v>0.75</v>
      </c>
      <c r="AT13" s="6">
        <v>0.75</v>
      </c>
      <c r="AU13" s="44">
        <v>0.75</v>
      </c>
      <c r="AV13" s="45">
        <v>1.3</v>
      </c>
      <c r="AW13" s="6">
        <v>1.3</v>
      </c>
      <c r="AX13" s="6">
        <v>1.3</v>
      </c>
      <c r="AY13" s="6">
        <v>1.3</v>
      </c>
      <c r="AZ13" s="6">
        <v>1.3</v>
      </c>
      <c r="BA13" s="6">
        <v>1.3</v>
      </c>
      <c r="BB13" s="6">
        <v>1.3</v>
      </c>
      <c r="BC13" s="58">
        <v>1.3</v>
      </c>
      <c r="BD13" s="59">
        <v>1.3</v>
      </c>
      <c r="BE13" s="6">
        <v>1.3</v>
      </c>
      <c r="BF13" s="6">
        <v>1.3</v>
      </c>
      <c r="BG13" s="6">
        <v>1.3</v>
      </c>
      <c r="BH13" s="6">
        <v>1.3</v>
      </c>
      <c r="BI13" s="6">
        <v>1.3</v>
      </c>
      <c r="BJ13" s="44">
        <v>1.3</v>
      </c>
      <c r="BK13" s="45">
        <v>25.82</v>
      </c>
      <c r="BL13" s="6">
        <v>22.133600000000001</v>
      </c>
      <c r="BM13" s="6">
        <v>17.852</v>
      </c>
      <c r="BN13" s="6">
        <v>19.2893333333333</v>
      </c>
      <c r="BO13" s="6">
        <v>16.607199999999999</v>
      </c>
      <c r="BP13" s="6">
        <v>13.73216</v>
      </c>
      <c r="BQ13" s="6">
        <v>16.039076923076902</v>
      </c>
      <c r="BR13" s="58">
        <v>17.903600000000001</v>
      </c>
      <c r="BS13" s="59">
        <v>18.287749999999999</v>
      </c>
      <c r="BT13" s="6">
        <v>16.756599999999999</v>
      </c>
      <c r="BU13" s="6">
        <v>20.335999999999999</v>
      </c>
      <c r="BV13" s="6">
        <v>19.275200000000002</v>
      </c>
      <c r="BW13" s="6">
        <v>19.275200000000002</v>
      </c>
      <c r="BX13" s="6">
        <v>19.536000000000001</v>
      </c>
      <c r="BY13" s="7">
        <v>18.291489420995401</v>
      </c>
    </row>
    <row r="14" spans="2:77" x14ac:dyDescent="0.2">
      <c r="B14" s="28" t="s">
        <v>187</v>
      </c>
      <c r="C14" s="29">
        <v>10.5</v>
      </c>
      <c r="D14" s="6">
        <v>8.25</v>
      </c>
      <c r="E14" s="6">
        <v>7.7166666666666703</v>
      </c>
      <c r="F14" s="6">
        <v>7.7166666666666703</v>
      </c>
      <c r="G14" s="6">
        <v>6.33</v>
      </c>
      <c r="H14" s="6">
        <v>5.2460000000000004</v>
      </c>
      <c r="I14" s="6">
        <v>5.45</v>
      </c>
      <c r="J14" s="58">
        <v>6.33</v>
      </c>
      <c r="K14" s="59">
        <v>6.85</v>
      </c>
      <c r="L14" s="6">
        <v>5.35666666666667</v>
      </c>
      <c r="M14" s="6">
        <v>4.59866666666667</v>
      </c>
      <c r="N14" s="6">
        <v>5.45</v>
      </c>
      <c r="O14" s="6">
        <v>3.65</v>
      </c>
      <c r="P14" s="6">
        <v>3.45</v>
      </c>
      <c r="Q14" s="44">
        <v>3.2404000000000002</v>
      </c>
      <c r="R14" s="45">
        <v>7.3</v>
      </c>
      <c r="S14" s="6">
        <v>7.3</v>
      </c>
      <c r="T14" s="6">
        <v>7.3</v>
      </c>
      <c r="U14" s="6">
        <v>7.3</v>
      </c>
      <c r="V14" s="6">
        <v>7.3</v>
      </c>
      <c r="W14" s="6">
        <v>7.3</v>
      </c>
      <c r="X14" s="6">
        <v>7.3</v>
      </c>
      <c r="Y14" s="58">
        <v>7.3</v>
      </c>
      <c r="Z14" s="59">
        <v>7.3</v>
      </c>
      <c r="AA14" s="6">
        <v>7.3</v>
      </c>
      <c r="AB14" s="6">
        <v>7.3</v>
      </c>
      <c r="AC14" s="6">
        <v>6.1944999999999997</v>
      </c>
      <c r="AD14" s="6">
        <v>6.1944999999999997</v>
      </c>
      <c r="AE14" s="6">
        <v>6.4643666666666704</v>
      </c>
      <c r="AF14" s="44">
        <v>6.1296433940809498</v>
      </c>
      <c r="AG14" s="45">
        <v>2.4</v>
      </c>
      <c r="AH14" s="6">
        <v>2.4</v>
      </c>
      <c r="AI14" s="6">
        <v>2.4</v>
      </c>
      <c r="AJ14" s="6">
        <v>2.4</v>
      </c>
      <c r="AK14" s="6">
        <v>2.4</v>
      </c>
      <c r="AL14" s="6">
        <v>2.4</v>
      </c>
      <c r="AM14" s="6">
        <v>2.4</v>
      </c>
      <c r="AN14" s="58">
        <v>2.4</v>
      </c>
      <c r="AO14" s="59">
        <v>2.4</v>
      </c>
      <c r="AP14" s="6">
        <v>2.4</v>
      </c>
      <c r="AQ14" s="6">
        <v>1.86</v>
      </c>
      <c r="AR14" s="6">
        <v>1.28</v>
      </c>
      <c r="AS14" s="6">
        <v>1.28</v>
      </c>
      <c r="AT14" s="6">
        <v>0.89300000000000002</v>
      </c>
      <c r="AU14" s="44">
        <v>0.5</v>
      </c>
      <c r="AV14" s="45">
        <v>1.3</v>
      </c>
      <c r="AW14" s="6">
        <v>1.3</v>
      </c>
      <c r="AX14" s="6">
        <v>1.3</v>
      </c>
      <c r="AY14" s="6">
        <v>1.3</v>
      </c>
      <c r="AZ14" s="6">
        <v>1.3</v>
      </c>
      <c r="BA14" s="6">
        <v>1.3</v>
      </c>
      <c r="BB14" s="6">
        <v>1.3</v>
      </c>
      <c r="BC14" s="58">
        <v>1.3</v>
      </c>
      <c r="BD14" s="59">
        <v>1.3</v>
      </c>
      <c r="BE14" s="6">
        <v>1.3</v>
      </c>
      <c r="BF14" s="6">
        <v>1.3</v>
      </c>
      <c r="BG14" s="6">
        <v>1.3</v>
      </c>
      <c r="BH14" s="6">
        <v>1.3</v>
      </c>
      <c r="BI14" s="6">
        <v>1.3</v>
      </c>
      <c r="BJ14" s="44">
        <v>1.3</v>
      </c>
      <c r="BK14" s="45">
        <v>21.5</v>
      </c>
      <c r="BL14" s="6">
        <v>19.25</v>
      </c>
      <c r="BM14" s="6">
        <v>18.716666666666701</v>
      </c>
      <c r="BN14" s="6">
        <v>18.716666666666701</v>
      </c>
      <c r="BO14" s="6">
        <v>17.329999999999998</v>
      </c>
      <c r="BP14" s="6">
        <v>16.245999999999999</v>
      </c>
      <c r="BQ14" s="6">
        <v>16.45</v>
      </c>
      <c r="BR14" s="58">
        <v>17.329999999999998</v>
      </c>
      <c r="BS14" s="59">
        <v>17.850000000000001</v>
      </c>
      <c r="BT14" s="6">
        <v>16.356666666666701</v>
      </c>
      <c r="BU14" s="6">
        <v>15.058666666666699</v>
      </c>
      <c r="BV14" s="6">
        <v>14.224500000000001</v>
      </c>
      <c r="BW14" s="6">
        <v>12.4245</v>
      </c>
      <c r="BX14" s="6">
        <v>12.107366666666699</v>
      </c>
      <c r="BY14" s="7">
        <v>11.170043394081</v>
      </c>
    </row>
    <row r="15" spans="2:77" x14ac:dyDescent="0.2">
      <c r="B15" s="28" t="s">
        <v>186</v>
      </c>
      <c r="C15" s="29">
        <v>14.874627976190499</v>
      </c>
      <c r="D15" s="6">
        <v>11.580285714285701</v>
      </c>
      <c r="E15" s="6">
        <v>8.3668253968253996</v>
      </c>
      <c r="F15" s="6">
        <v>9.0503015873015897</v>
      </c>
      <c r="G15" s="6">
        <v>7.1790380952381003</v>
      </c>
      <c r="H15" s="6">
        <v>5.1987114285714302</v>
      </c>
      <c r="I15" s="6">
        <v>6.5638131868131904</v>
      </c>
      <c r="J15" s="58">
        <v>7.7705476190476199</v>
      </c>
      <c r="K15" s="59">
        <v>8.5234375</v>
      </c>
      <c r="L15" s="6">
        <v>7.1519000000000004</v>
      </c>
      <c r="M15" s="6">
        <v>6.03466666666667</v>
      </c>
      <c r="N15" s="6">
        <v>5.5802333333333296</v>
      </c>
      <c r="O15" s="6">
        <v>4.30033333333333</v>
      </c>
      <c r="P15" s="6">
        <v>3.8492222222222199</v>
      </c>
      <c r="Q15" s="44">
        <v>3.3533240467649401</v>
      </c>
      <c r="R15" s="45">
        <v>5.0852678571428598</v>
      </c>
      <c r="S15" s="6">
        <v>5.0537142857142898</v>
      </c>
      <c r="T15" s="6">
        <v>4.6742857142857099</v>
      </c>
      <c r="U15" s="6">
        <v>5.0711428571428598</v>
      </c>
      <c r="V15" s="6">
        <v>4.7278285714285699</v>
      </c>
      <c r="W15" s="6">
        <v>4.3583485714285697</v>
      </c>
      <c r="X15" s="6">
        <v>4.8422637362637397</v>
      </c>
      <c r="Y15" s="58">
        <v>5.0712857142857102</v>
      </c>
      <c r="Z15" s="59">
        <v>5.578125</v>
      </c>
      <c r="AA15" s="6">
        <v>5.5481999999999996</v>
      </c>
      <c r="AB15" s="6">
        <v>4.7255000000000003</v>
      </c>
      <c r="AC15" s="6">
        <v>4.6141333333333296</v>
      </c>
      <c r="AD15" s="6">
        <v>4.2791466666666702</v>
      </c>
      <c r="AE15" s="6">
        <v>4.2570577777777796</v>
      </c>
      <c r="AF15" s="44">
        <v>4.0906025931711598</v>
      </c>
      <c r="AG15" s="45">
        <v>0.2</v>
      </c>
      <c r="AH15" s="6">
        <v>0.2</v>
      </c>
      <c r="AI15" s="6">
        <v>0.2</v>
      </c>
      <c r="AJ15" s="6">
        <v>0.2</v>
      </c>
      <c r="AK15" s="6">
        <v>0.2</v>
      </c>
      <c r="AL15" s="6">
        <v>0.2</v>
      </c>
      <c r="AM15" s="6">
        <v>0.2</v>
      </c>
      <c r="AN15" s="58">
        <v>0.2</v>
      </c>
      <c r="AO15" s="59">
        <v>0.2</v>
      </c>
      <c r="AP15" s="6">
        <v>0.2</v>
      </c>
      <c r="AQ15" s="6">
        <v>0.2</v>
      </c>
      <c r="AR15" s="6">
        <v>0.2</v>
      </c>
      <c r="AS15" s="6">
        <v>0.2</v>
      </c>
      <c r="AT15" s="6">
        <v>0.2</v>
      </c>
      <c r="AU15" s="44">
        <v>0.2</v>
      </c>
      <c r="AV15" s="45">
        <v>1.3</v>
      </c>
      <c r="AW15" s="6">
        <v>1.3</v>
      </c>
      <c r="AX15" s="6">
        <v>1.3</v>
      </c>
      <c r="AY15" s="6">
        <v>1.3</v>
      </c>
      <c r="AZ15" s="6">
        <v>1.3</v>
      </c>
      <c r="BA15" s="6">
        <v>1.3</v>
      </c>
      <c r="BB15" s="6">
        <v>1.3</v>
      </c>
      <c r="BC15" s="58">
        <v>1.3</v>
      </c>
      <c r="BD15" s="59">
        <v>1.3</v>
      </c>
      <c r="BE15" s="6">
        <v>1.3</v>
      </c>
      <c r="BF15" s="6">
        <v>1.3</v>
      </c>
      <c r="BG15" s="6">
        <v>1.3</v>
      </c>
      <c r="BH15" s="6">
        <v>1.3</v>
      </c>
      <c r="BI15" s="6">
        <v>1.3</v>
      </c>
      <c r="BJ15" s="44">
        <v>1.3</v>
      </c>
      <c r="BK15" s="45">
        <v>21.459895833333299</v>
      </c>
      <c r="BL15" s="6">
        <v>18.134</v>
      </c>
      <c r="BM15" s="6">
        <v>14.5411111111111</v>
      </c>
      <c r="BN15" s="6">
        <v>15.6214444444444</v>
      </c>
      <c r="BO15" s="6">
        <v>13.4068666666667</v>
      </c>
      <c r="BP15" s="6">
        <v>11.05706</v>
      </c>
      <c r="BQ15" s="6">
        <v>12.906076923076901</v>
      </c>
      <c r="BR15" s="58">
        <v>14.3418333333333</v>
      </c>
      <c r="BS15" s="59">
        <v>15.6015625</v>
      </c>
      <c r="BT15" s="6">
        <v>14.200100000000001</v>
      </c>
      <c r="BU15" s="6">
        <v>12.2601666666667</v>
      </c>
      <c r="BV15" s="6">
        <v>11.694366666666699</v>
      </c>
      <c r="BW15" s="6">
        <v>10.07948</v>
      </c>
      <c r="BX15" s="6">
        <v>9.6062799999999999</v>
      </c>
      <c r="BY15" s="7">
        <v>8.9439266399361106</v>
      </c>
    </row>
    <row r="16" spans="2:77" x14ac:dyDescent="0.2">
      <c r="B16" s="28" t="s">
        <v>185</v>
      </c>
      <c r="C16" s="29">
        <v>12.089285714285699</v>
      </c>
      <c r="D16" s="6">
        <v>10.448857142857101</v>
      </c>
      <c r="E16" s="6">
        <v>8.7604761904761901</v>
      </c>
      <c r="F16" s="6">
        <v>9.2100000000000009</v>
      </c>
      <c r="G16" s="6">
        <v>8.1894285714285697</v>
      </c>
      <c r="H16" s="6">
        <v>6.8962571428571504</v>
      </c>
      <c r="I16" s="6">
        <v>7.9271428571428597</v>
      </c>
      <c r="J16" s="58">
        <v>8.5700952380952398</v>
      </c>
      <c r="K16" s="59">
        <v>9.3162500000000001</v>
      </c>
      <c r="L16" s="6">
        <v>8.6224000000000007</v>
      </c>
      <c r="M16" s="6">
        <v>8.3966666666666701</v>
      </c>
      <c r="N16" s="6">
        <v>6.6340000000000003</v>
      </c>
      <c r="O16" s="6">
        <v>6.6340000000000003</v>
      </c>
      <c r="P16" s="6">
        <v>5.8916888888888899</v>
      </c>
      <c r="Q16" s="44">
        <v>5.0733009359372403</v>
      </c>
      <c r="R16" s="45">
        <v>5.2392857142857103</v>
      </c>
      <c r="S16" s="6">
        <v>5.2188571428571402</v>
      </c>
      <c r="T16" s="6">
        <v>4.8104761904761899</v>
      </c>
      <c r="U16" s="6">
        <v>5.26</v>
      </c>
      <c r="V16" s="6">
        <v>4.8794285714285701</v>
      </c>
      <c r="W16" s="6">
        <v>4.4738285714285704</v>
      </c>
      <c r="X16" s="6">
        <v>5.0232967032967002</v>
      </c>
      <c r="Y16" s="58">
        <v>5.2600952380952402</v>
      </c>
      <c r="Z16" s="59">
        <v>6.0662500000000001</v>
      </c>
      <c r="AA16" s="6">
        <v>6.0324</v>
      </c>
      <c r="AB16" s="6">
        <v>4.9933333333333296</v>
      </c>
      <c r="AC16" s="6">
        <v>4.46</v>
      </c>
      <c r="AD16" s="6">
        <v>4.46</v>
      </c>
      <c r="AE16" s="6">
        <v>4.40422222222222</v>
      </c>
      <c r="AF16" s="44">
        <v>4.1582523398430897</v>
      </c>
      <c r="AG16" s="45">
        <v>0.6</v>
      </c>
      <c r="AH16" s="6">
        <v>0.6</v>
      </c>
      <c r="AI16" s="6">
        <v>0.6</v>
      </c>
      <c r="AJ16" s="6">
        <v>0.6</v>
      </c>
      <c r="AK16" s="6">
        <v>0.6</v>
      </c>
      <c r="AL16" s="6">
        <v>0.6</v>
      </c>
      <c r="AM16" s="6">
        <v>0.6</v>
      </c>
      <c r="AN16" s="58">
        <v>0.6</v>
      </c>
      <c r="AO16" s="59">
        <v>0.6</v>
      </c>
      <c r="AP16" s="6">
        <v>0.6</v>
      </c>
      <c r="AQ16" s="6">
        <v>0.6</v>
      </c>
      <c r="AR16" s="6">
        <v>0.6</v>
      </c>
      <c r="AS16" s="6">
        <v>0.6</v>
      </c>
      <c r="AT16" s="6">
        <v>0.6</v>
      </c>
      <c r="AU16" s="44">
        <v>0.6</v>
      </c>
      <c r="AV16" s="45">
        <v>1.3</v>
      </c>
      <c r="AW16" s="6">
        <v>1.3</v>
      </c>
      <c r="AX16" s="6">
        <v>1.3</v>
      </c>
      <c r="AY16" s="6">
        <v>1.3</v>
      </c>
      <c r="AZ16" s="6">
        <v>1.3</v>
      </c>
      <c r="BA16" s="6">
        <v>1.3</v>
      </c>
      <c r="BB16" s="6">
        <v>1.3</v>
      </c>
      <c r="BC16" s="58">
        <v>1.3</v>
      </c>
      <c r="BD16" s="59">
        <v>1.3</v>
      </c>
      <c r="BE16" s="6">
        <v>1.3</v>
      </c>
      <c r="BF16" s="6">
        <v>1.3</v>
      </c>
      <c r="BG16" s="6">
        <v>1.3</v>
      </c>
      <c r="BH16" s="6">
        <v>1.3</v>
      </c>
      <c r="BI16" s="6">
        <v>1.3</v>
      </c>
      <c r="BJ16" s="44">
        <v>1.3</v>
      </c>
      <c r="BK16" s="45">
        <v>19.228571428571399</v>
      </c>
      <c r="BL16" s="6">
        <v>17.567714285714299</v>
      </c>
      <c r="BM16" s="6">
        <v>15.470952380952401</v>
      </c>
      <c r="BN16" s="6">
        <v>16.37</v>
      </c>
      <c r="BO16" s="6">
        <v>14.9688571428571</v>
      </c>
      <c r="BP16" s="6">
        <v>13.270085714285701</v>
      </c>
      <c r="BQ16" s="6">
        <v>14.8504395604396</v>
      </c>
      <c r="BR16" s="58">
        <v>15.730190476190501</v>
      </c>
      <c r="BS16" s="59">
        <v>17.282499999999999</v>
      </c>
      <c r="BT16" s="6">
        <v>16.5548</v>
      </c>
      <c r="BU16" s="6">
        <v>15.29</v>
      </c>
      <c r="BV16" s="6">
        <v>12.994</v>
      </c>
      <c r="BW16" s="6">
        <v>12.994</v>
      </c>
      <c r="BX16" s="6">
        <v>12.1959111111111</v>
      </c>
      <c r="BY16" s="7">
        <v>11.1315532757803</v>
      </c>
    </row>
    <row r="17" spans="2:77" x14ac:dyDescent="0.2">
      <c r="B17" s="28" t="s">
        <v>184</v>
      </c>
      <c r="C17" s="29">
        <v>16.7</v>
      </c>
      <c r="D17" s="6">
        <v>14.27</v>
      </c>
      <c r="E17" s="6">
        <v>11.593111111111099</v>
      </c>
      <c r="F17" s="6">
        <v>13.331666666666701</v>
      </c>
      <c r="G17" s="6">
        <v>10.212</v>
      </c>
      <c r="H17" s="6">
        <v>6.8785999999999996</v>
      </c>
      <c r="I17" s="6">
        <v>9.2259615384615401</v>
      </c>
      <c r="J17" s="58">
        <v>11.785916666666701</v>
      </c>
      <c r="K17" s="59">
        <v>18.312197916666701</v>
      </c>
      <c r="L17" s="6">
        <v>12.7584388888889</v>
      </c>
      <c r="M17" s="6">
        <v>11.687055555555601</v>
      </c>
      <c r="N17" s="6">
        <v>10.621883333333299</v>
      </c>
      <c r="O17" s="6">
        <v>10.621883333333299</v>
      </c>
      <c r="P17" s="6">
        <v>10.745699999999999</v>
      </c>
      <c r="Q17" s="44">
        <v>9.6538382827468592</v>
      </c>
      <c r="R17" s="45">
        <v>7.8</v>
      </c>
      <c r="S17" s="6">
        <v>7.8</v>
      </c>
      <c r="T17" s="6">
        <v>4.7404444444444396</v>
      </c>
      <c r="U17" s="6">
        <v>5.52</v>
      </c>
      <c r="V17" s="6">
        <v>4.3760000000000003</v>
      </c>
      <c r="W17" s="6">
        <v>3.1328</v>
      </c>
      <c r="X17" s="6">
        <v>4.7</v>
      </c>
      <c r="Y17" s="58">
        <v>5.5206666666666697</v>
      </c>
      <c r="Z17" s="59">
        <v>7.41172916666667</v>
      </c>
      <c r="AA17" s="6">
        <v>7.3258555555555596</v>
      </c>
      <c r="AB17" s="6">
        <v>5.48166666666667</v>
      </c>
      <c r="AC17" s="6">
        <v>5.0454999999999997</v>
      </c>
      <c r="AD17" s="6">
        <v>5.0454999999999997</v>
      </c>
      <c r="AE17" s="6">
        <v>5.3970000000000002</v>
      </c>
      <c r="AF17" s="44">
        <v>5.00952438331176</v>
      </c>
      <c r="AG17" s="45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58">
        <v>1</v>
      </c>
      <c r="AO17" s="59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44">
        <v>1</v>
      </c>
      <c r="AV17" s="45">
        <v>1.3</v>
      </c>
      <c r="AW17" s="6">
        <v>1.3</v>
      </c>
      <c r="AX17" s="6">
        <v>1.3</v>
      </c>
      <c r="AY17" s="6">
        <v>1.3</v>
      </c>
      <c r="AZ17" s="6">
        <v>1.3</v>
      </c>
      <c r="BA17" s="6">
        <v>1.3</v>
      </c>
      <c r="BB17" s="6">
        <v>1.3</v>
      </c>
      <c r="BC17" s="58">
        <v>1.3</v>
      </c>
      <c r="BD17" s="59">
        <v>1.3</v>
      </c>
      <c r="BE17" s="6">
        <v>1.3</v>
      </c>
      <c r="BF17" s="6">
        <v>1.3</v>
      </c>
      <c r="BG17" s="6">
        <v>1.3</v>
      </c>
      <c r="BH17" s="6">
        <v>1.3</v>
      </c>
      <c r="BI17" s="6">
        <v>1.3</v>
      </c>
      <c r="BJ17" s="44">
        <v>1.3</v>
      </c>
      <c r="BK17" s="45">
        <v>26.8</v>
      </c>
      <c r="BL17" s="6">
        <v>24.37</v>
      </c>
      <c r="BM17" s="6">
        <v>18.633555555555599</v>
      </c>
      <c r="BN17" s="6">
        <v>21.151666666666699</v>
      </c>
      <c r="BO17" s="6">
        <v>16.888000000000002</v>
      </c>
      <c r="BP17" s="6">
        <v>12.311400000000001</v>
      </c>
      <c r="BQ17" s="6">
        <v>16.225961538461501</v>
      </c>
      <c r="BR17" s="58">
        <v>19.606583333333301</v>
      </c>
      <c r="BS17" s="59">
        <v>28.023927083333302</v>
      </c>
      <c r="BT17" s="6">
        <v>22.3842944444444</v>
      </c>
      <c r="BU17" s="6">
        <v>19.468722222222201</v>
      </c>
      <c r="BV17" s="6">
        <v>17.967383333333299</v>
      </c>
      <c r="BW17" s="6">
        <v>17.967383333333299</v>
      </c>
      <c r="BX17" s="6">
        <v>18.442699999999999</v>
      </c>
      <c r="BY17" s="7">
        <v>16.9633626660586</v>
      </c>
    </row>
    <row r="18" spans="2:77" x14ac:dyDescent="0.2">
      <c r="B18" s="28" t="s">
        <v>183</v>
      </c>
      <c r="C18" s="29">
        <v>13.2860863095238</v>
      </c>
      <c r="D18" s="6">
        <v>10.016285714285701</v>
      </c>
      <c r="E18" s="6">
        <v>7.0979365079365104</v>
      </c>
      <c r="F18" s="6">
        <v>7.4727460317460297</v>
      </c>
      <c r="G18" s="6">
        <v>5.8685047619047603</v>
      </c>
      <c r="H18" s="6">
        <v>4.1755514285714304</v>
      </c>
      <c r="I18" s="6">
        <v>5.1642747252747299</v>
      </c>
      <c r="J18" s="58">
        <v>6.1928809523809498</v>
      </c>
      <c r="K18" s="59">
        <v>6.5515625000000002</v>
      </c>
      <c r="L18" s="6">
        <v>5.2032999999999996</v>
      </c>
      <c r="M18" s="6">
        <v>7.5193333333333303</v>
      </c>
      <c r="N18" s="6">
        <v>6.9474666666666698</v>
      </c>
      <c r="O18" s="6">
        <v>6.9474666666666698</v>
      </c>
      <c r="P18" s="6">
        <v>6.5740444444444401</v>
      </c>
      <c r="Q18" s="44">
        <v>5.8676080935298902</v>
      </c>
      <c r="R18" s="45">
        <v>6.7328124999999996</v>
      </c>
      <c r="S18" s="6">
        <v>6.6959999999999997</v>
      </c>
      <c r="T18" s="6">
        <v>6.2533333333333303</v>
      </c>
      <c r="U18" s="6">
        <v>6.7163333333333304</v>
      </c>
      <c r="V18" s="6">
        <v>6.5705999999999998</v>
      </c>
      <c r="W18" s="6">
        <v>5.8847399999999999</v>
      </c>
      <c r="X18" s="6">
        <v>6.4493076923076904</v>
      </c>
      <c r="Y18" s="58">
        <v>6.7164999999999999</v>
      </c>
      <c r="Z18" s="59">
        <v>7.3078124999999998</v>
      </c>
      <c r="AA18" s="6">
        <v>7.2728999999999999</v>
      </c>
      <c r="AB18" s="6">
        <v>6.9240000000000004</v>
      </c>
      <c r="AC18" s="6">
        <v>6.6622000000000003</v>
      </c>
      <c r="AD18" s="6">
        <v>6.6622000000000003</v>
      </c>
      <c r="AE18" s="6">
        <v>6.7163333333333304</v>
      </c>
      <c r="AF18" s="44">
        <v>6.42914499641277</v>
      </c>
      <c r="AG18" s="45">
        <v>0.31</v>
      </c>
      <c r="AH18" s="6">
        <v>0.31</v>
      </c>
      <c r="AI18" s="6">
        <v>0.31</v>
      </c>
      <c r="AJ18" s="6">
        <v>0.31</v>
      </c>
      <c r="AK18" s="6">
        <v>0.31</v>
      </c>
      <c r="AL18" s="6">
        <v>0.31</v>
      </c>
      <c r="AM18" s="6">
        <v>0.31</v>
      </c>
      <c r="AN18" s="58">
        <v>0.31</v>
      </c>
      <c r="AO18" s="59">
        <v>0.31</v>
      </c>
      <c r="AP18" s="6">
        <v>0.31</v>
      </c>
      <c r="AQ18" s="6">
        <v>0.31</v>
      </c>
      <c r="AR18" s="6">
        <v>0.31</v>
      </c>
      <c r="AS18" s="6">
        <v>0.31</v>
      </c>
      <c r="AT18" s="6">
        <v>0.31</v>
      </c>
      <c r="AU18" s="44">
        <v>0.31</v>
      </c>
      <c r="AV18" s="45">
        <v>1.3</v>
      </c>
      <c r="AW18" s="6">
        <v>1.3</v>
      </c>
      <c r="AX18" s="6">
        <v>1.3</v>
      </c>
      <c r="AY18" s="6">
        <v>1.3</v>
      </c>
      <c r="AZ18" s="6">
        <v>1.3</v>
      </c>
      <c r="BA18" s="6">
        <v>1.3</v>
      </c>
      <c r="BB18" s="6">
        <v>1.3</v>
      </c>
      <c r="BC18" s="58">
        <v>1.3</v>
      </c>
      <c r="BD18" s="59">
        <v>1.3</v>
      </c>
      <c r="BE18" s="6">
        <v>1.3</v>
      </c>
      <c r="BF18" s="6">
        <v>1.3</v>
      </c>
      <c r="BG18" s="6">
        <v>1.3</v>
      </c>
      <c r="BH18" s="6">
        <v>1.3</v>
      </c>
      <c r="BI18" s="6">
        <v>1.3</v>
      </c>
      <c r="BJ18" s="44">
        <v>1.3</v>
      </c>
      <c r="BK18" s="45">
        <v>21.6288988095238</v>
      </c>
      <c r="BL18" s="6">
        <v>18.322285714285702</v>
      </c>
      <c r="BM18" s="6">
        <v>14.9612698412698</v>
      </c>
      <c r="BN18" s="6">
        <v>15.7990793650794</v>
      </c>
      <c r="BO18" s="6">
        <v>14.0491047619048</v>
      </c>
      <c r="BP18" s="6">
        <v>11.670291428571399</v>
      </c>
      <c r="BQ18" s="6">
        <v>13.223582417582399</v>
      </c>
      <c r="BR18" s="58">
        <v>14.519380952381001</v>
      </c>
      <c r="BS18" s="59">
        <v>15.469374999999999</v>
      </c>
      <c r="BT18" s="6">
        <v>14.0862</v>
      </c>
      <c r="BU18" s="6">
        <v>16.053333333333299</v>
      </c>
      <c r="BV18" s="6">
        <v>15.219666666666701</v>
      </c>
      <c r="BW18" s="6">
        <v>15.219666666666701</v>
      </c>
      <c r="BX18" s="6">
        <v>14.9003777777778</v>
      </c>
      <c r="BY18" s="7">
        <v>13.906753089942701</v>
      </c>
    </row>
    <row r="19" spans="2:77" x14ac:dyDescent="0.2">
      <c r="B19" s="28" t="s">
        <v>182</v>
      </c>
      <c r="C19" s="29">
        <v>16.45</v>
      </c>
      <c r="D19" s="6">
        <v>15.630800000000001</v>
      </c>
      <c r="E19" s="6">
        <v>11.8171111111111</v>
      </c>
      <c r="F19" s="6">
        <v>13.0471111111111</v>
      </c>
      <c r="G19" s="6">
        <v>10.6728666666667</v>
      </c>
      <c r="H19" s="6">
        <v>7.7991599999999996</v>
      </c>
      <c r="I19" s="6">
        <v>9.9922307692307708</v>
      </c>
      <c r="J19" s="58">
        <v>11.7677944444444</v>
      </c>
      <c r="K19" s="59">
        <v>12.240614583333301</v>
      </c>
      <c r="L19" s="6">
        <v>11.211205555555599</v>
      </c>
      <c r="M19" s="6">
        <v>9.0210555555555594</v>
      </c>
      <c r="N19" s="6">
        <v>8.1448833333333308</v>
      </c>
      <c r="O19" s="6">
        <v>6.0471000000000004</v>
      </c>
      <c r="P19" s="6">
        <v>5.6254</v>
      </c>
      <c r="Q19" s="44">
        <v>4.9839048766623497</v>
      </c>
      <c r="R19" s="45">
        <v>8.1</v>
      </c>
      <c r="S19" s="6">
        <v>7.2455999999999996</v>
      </c>
      <c r="T19" s="6">
        <v>6.11422222222222</v>
      </c>
      <c r="U19" s="6">
        <v>7.2242222222222203</v>
      </c>
      <c r="V19" s="6">
        <v>6.2367333333333299</v>
      </c>
      <c r="W19" s="6">
        <v>4.8108599999999999</v>
      </c>
      <c r="X19" s="6">
        <v>6.2916538461538503</v>
      </c>
      <c r="Y19" s="58">
        <v>7.2248388888888897</v>
      </c>
      <c r="Z19" s="59">
        <v>7.7598229166666703</v>
      </c>
      <c r="AA19" s="6">
        <v>7.6663722222222201</v>
      </c>
      <c r="AB19" s="6">
        <v>6.7162222222222203</v>
      </c>
      <c r="AC19" s="6">
        <v>6.3091333333333299</v>
      </c>
      <c r="AD19" s="6">
        <v>6.3091333333333299</v>
      </c>
      <c r="AE19" s="6">
        <v>6.6372</v>
      </c>
      <c r="AF19" s="44">
        <v>6.27555609109098</v>
      </c>
      <c r="AG19" s="45">
        <v>0.75</v>
      </c>
      <c r="AH19" s="6">
        <v>0.75</v>
      </c>
      <c r="AI19" s="6">
        <v>0.75</v>
      </c>
      <c r="AJ19" s="6">
        <v>0.75</v>
      </c>
      <c r="AK19" s="6">
        <v>0.75</v>
      </c>
      <c r="AL19" s="6">
        <v>0.75</v>
      </c>
      <c r="AM19" s="6">
        <v>0.75</v>
      </c>
      <c r="AN19" s="58">
        <v>0.75</v>
      </c>
      <c r="AO19" s="59">
        <v>0.75</v>
      </c>
      <c r="AP19" s="6">
        <v>0.75</v>
      </c>
      <c r="AQ19" s="6">
        <v>0.75</v>
      </c>
      <c r="AR19" s="6">
        <v>0.75</v>
      </c>
      <c r="AS19" s="6">
        <v>0.75</v>
      </c>
      <c r="AT19" s="6">
        <v>0.75</v>
      </c>
      <c r="AU19" s="44">
        <v>0.75</v>
      </c>
      <c r="AV19" s="45">
        <v>1.3</v>
      </c>
      <c r="AW19" s="6">
        <v>1.3</v>
      </c>
      <c r="AX19" s="6">
        <v>1.3</v>
      </c>
      <c r="AY19" s="6">
        <v>1.3</v>
      </c>
      <c r="AZ19" s="6">
        <v>1.3</v>
      </c>
      <c r="BA19" s="6">
        <v>1.3</v>
      </c>
      <c r="BB19" s="6">
        <v>1.3</v>
      </c>
      <c r="BC19" s="58">
        <v>1.3</v>
      </c>
      <c r="BD19" s="59">
        <v>1.3</v>
      </c>
      <c r="BE19" s="6">
        <v>1.3</v>
      </c>
      <c r="BF19" s="6">
        <v>1.3</v>
      </c>
      <c r="BG19" s="6">
        <v>1.3</v>
      </c>
      <c r="BH19" s="6">
        <v>1.3</v>
      </c>
      <c r="BI19" s="6">
        <v>1.3</v>
      </c>
      <c r="BJ19" s="44">
        <v>1.3</v>
      </c>
      <c r="BK19" s="45">
        <v>26.6</v>
      </c>
      <c r="BL19" s="6">
        <v>24.926400000000001</v>
      </c>
      <c r="BM19" s="6">
        <v>19.9813333333333</v>
      </c>
      <c r="BN19" s="6">
        <v>22.3213333333333</v>
      </c>
      <c r="BO19" s="6">
        <v>18.959599999999998</v>
      </c>
      <c r="BP19" s="6">
        <v>14.660019999999999</v>
      </c>
      <c r="BQ19" s="6">
        <v>18.333884615384601</v>
      </c>
      <c r="BR19" s="58">
        <v>21.042633333333299</v>
      </c>
      <c r="BS19" s="59">
        <v>22.050437500000001</v>
      </c>
      <c r="BT19" s="6">
        <v>20.927577777777799</v>
      </c>
      <c r="BU19" s="6">
        <v>17.787277777777799</v>
      </c>
      <c r="BV19" s="6">
        <v>16.504016666666701</v>
      </c>
      <c r="BW19" s="6">
        <v>14.406233333333301</v>
      </c>
      <c r="BX19" s="6">
        <v>14.3126</v>
      </c>
      <c r="BY19" s="7">
        <v>13.309460967753299</v>
      </c>
    </row>
    <row r="20" spans="2:77" x14ac:dyDescent="0.2">
      <c r="B20" s="28" t="s">
        <v>181</v>
      </c>
      <c r="C20" s="29">
        <v>11.220833333333299</v>
      </c>
      <c r="D20" s="6">
        <v>8.9019999999999992</v>
      </c>
      <c r="E20" s="6">
        <v>6.6122222222222202</v>
      </c>
      <c r="F20" s="6">
        <v>7.1366666666666703</v>
      </c>
      <c r="G20" s="6">
        <v>5.7859999999999996</v>
      </c>
      <c r="H20" s="6">
        <v>4.3608000000000002</v>
      </c>
      <c r="I20" s="6">
        <v>5.37846153846154</v>
      </c>
      <c r="J20" s="58">
        <v>6.2301111111111096</v>
      </c>
      <c r="K20" s="59">
        <v>7.0856250000000003</v>
      </c>
      <c r="L20" s="6">
        <v>6.1111333333333304</v>
      </c>
      <c r="M20" s="6">
        <v>6.3953333333333298</v>
      </c>
      <c r="N20" s="6">
        <v>6.0119999999999996</v>
      </c>
      <c r="O20" s="6">
        <v>6.1459999999999999</v>
      </c>
      <c r="P20" s="6">
        <v>5.85253333333333</v>
      </c>
      <c r="Q20" s="44">
        <v>5.3201514039058599</v>
      </c>
      <c r="R20" s="45">
        <v>6.00029761904762</v>
      </c>
      <c r="S20" s="6">
        <v>5.9611428571428604</v>
      </c>
      <c r="T20" s="6">
        <v>5.1784126984126999</v>
      </c>
      <c r="U20" s="6">
        <v>6.04</v>
      </c>
      <c r="V20" s="6">
        <v>5.3105714285714303</v>
      </c>
      <c r="W20" s="6">
        <v>4.5331714285714302</v>
      </c>
      <c r="X20" s="6">
        <v>5.58631868131868</v>
      </c>
      <c r="Y20" s="58">
        <v>6.0401825396825402</v>
      </c>
      <c r="Z20" s="59">
        <v>7.5853124999999997</v>
      </c>
      <c r="AA20" s="6">
        <v>7.5204333333333304</v>
      </c>
      <c r="AB20" s="6">
        <v>5.59066666666667</v>
      </c>
      <c r="AC20" s="6">
        <v>5.2640000000000002</v>
      </c>
      <c r="AD20" s="6">
        <v>4.6900000000000004</v>
      </c>
      <c r="AE20" s="6">
        <v>4.6063333333333301</v>
      </c>
      <c r="AF20" s="44">
        <v>4.2373785097646399</v>
      </c>
      <c r="AG20" s="45">
        <v>0.2</v>
      </c>
      <c r="AH20" s="6">
        <v>0.2</v>
      </c>
      <c r="AI20" s="6">
        <v>0.2</v>
      </c>
      <c r="AJ20" s="6">
        <v>0.2</v>
      </c>
      <c r="AK20" s="6">
        <v>0.2</v>
      </c>
      <c r="AL20" s="6">
        <v>0.2</v>
      </c>
      <c r="AM20" s="6">
        <v>0.2</v>
      </c>
      <c r="AN20" s="58">
        <v>0.2</v>
      </c>
      <c r="AO20" s="59">
        <v>0.2</v>
      </c>
      <c r="AP20" s="6">
        <v>0.2</v>
      </c>
      <c r="AQ20" s="6">
        <v>0.2</v>
      </c>
      <c r="AR20" s="6">
        <v>0.2</v>
      </c>
      <c r="AS20" s="6">
        <v>0.2</v>
      </c>
      <c r="AT20" s="6">
        <v>0.2</v>
      </c>
      <c r="AU20" s="44">
        <v>0.2</v>
      </c>
      <c r="AV20" s="45">
        <v>1.3</v>
      </c>
      <c r="AW20" s="6">
        <v>1.3</v>
      </c>
      <c r="AX20" s="6">
        <v>1.3</v>
      </c>
      <c r="AY20" s="6">
        <v>1.3</v>
      </c>
      <c r="AZ20" s="6">
        <v>1.3</v>
      </c>
      <c r="BA20" s="6">
        <v>1.3</v>
      </c>
      <c r="BB20" s="6">
        <v>1.3</v>
      </c>
      <c r="BC20" s="58">
        <v>1.3</v>
      </c>
      <c r="BD20" s="59">
        <v>1.3</v>
      </c>
      <c r="BE20" s="6">
        <v>1.3</v>
      </c>
      <c r="BF20" s="6">
        <v>1.3</v>
      </c>
      <c r="BG20" s="6">
        <v>1.3</v>
      </c>
      <c r="BH20" s="6">
        <v>1.3</v>
      </c>
      <c r="BI20" s="6">
        <v>1.3</v>
      </c>
      <c r="BJ20" s="44">
        <v>1.3</v>
      </c>
      <c r="BK20" s="45">
        <v>18.721130952380999</v>
      </c>
      <c r="BL20" s="6">
        <v>16.363142857142901</v>
      </c>
      <c r="BM20" s="6">
        <v>13.290634920634901</v>
      </c>
      <c r="BN20" s="6">
        <v>14.6766666666667</v>
      </c>
      <c r="BO20" s="6">
        <v>12.5965714285714</v>
      </c>
      <c r="BP20" s="6">
        <v>10.393971428571399</v>
      </c>
      <c r="BQ20" s="6">
        <v>12.4647802197802</v>
      </c>
      <c r="BR20" s="58">
        <v>13.7702936507937</v>
      </c>
      <c r="BS20" s="59">
        <v>16.170937500000001</v>
      </c>
      <c r="BT20" s="6">
        <v>15.1315666666667</v>
      </c>
      <c r="BU20" s="6">
        <v>13.486000000000001</v>
      </c>
      <c r="BV20" s="6">
        <v>12.776</v>
      </c>
      <c r="BW20" s="6">
        <v>12.336</v>
      </c>
      <c r="BX20" s="6">
        <v>11.958866666666699</v>
      </c>
      <c r="BY20" s="7">
        <v>11.0575299136705</v>
      </c>
    </row>
    <row r="21" spans="2:77" x14ac:dyDescent="0.2">
      <c r="B21" s="28" t="s">
        <v>180</v>
      </c>
      <c r="C21" s="29">
        <v>9.9836681547619008</v>
      </c>
      <c r="D21" s="6">
        <v>8.2751428571428605</v>
      </c>
      <c r="E21" s="6">
        <v>5.9306349206349198</v>
      </c>
      <c r="F21" s="6">
        <v>7.0440396825396796</v>
      </c>
      <c r="G21" s="6">
        <v>5.4408523809523803</v>
      </c>
      <c r="H21" s="6">
        <v>3.7322557142857198</v>
      </c>
      <c r="I21" s="6">
        <v>5.5041456043955996</v>
      </c>
      <c r="J21" s="58">
        <v>6.4044404761904801</v>
      </c>
      <c r="K21" s="59">
        <v>7.7664062500000002</v>
      </c>
      <c r="L21" s="6">
        <v>7.5460000000000003</v>
      </c>
      <c r="M21" s="6">
        <v>7.3433333333333302</v>
      </c>
      <c r="N21" s="6">
        <v>6.6246666666666698</v>
      </c>
      <c r="O21" s="6">
        <v>4.9903000000000004</v>
      </c>
      <c r="P21" s="6">
        <v>4.3762999999999996</v>
      </c>
      <c r="Q21" s="44">
        <v>3.7102796420884498</v>
      </c>
      <c r="R21" s="45">
        <v>4.8898586309523804</v>
      </c>
      <c r="S21" s="6">
        <v>4.8574285714285699</v>
      </c>
      <c r="T21" s="6">
        <v>4.4674603174603202</v>
      </c>
      <c r="U21" s="6">
        <v>4.8753412698412699</v>
      </c>
      <c r="V21" s="6">
        <v>4.5224904761904803</v>
      </c>
      <c r="W21" s="6">
        <v>4.1427471428571403</v>
      </c>
      <c r="X21" s="6">
        <v>4.7456950549450498</v>
      </c>
      <c r="Y21" s="58">
        <v>4.8754880952380999</v>
      </c>
      <c r="Z21" s="59">
        <v>5.3964062500000001</v>
      </c>
      <c r="AA21" s="6">
        <v>5.3656499999999996</v>
      </c>
      <c r="AB21" s="6">
        <v>4.9163333333333297</v>
      </c>
      <c r="AC21" s="6">
        <v>4.7998666666666701</v>
      </c>
      <c r="AD21" s="6">
        <v>4.7998666666666701</v>
      </c>
      <c r="AE21" s="6">
        <v>4.6400499999999996</v>
      </c>
      <c r="AF21" s="44">
        <v>4.4752257122358703</v>
      </c>
      <c r="AG21" s="45">
        <v>1.35</v>
      </c>
      <c r="AH21" s="6">
        <v>1.35</v>
      </c>
      <c r="AI21" s="6">
        <v>1.35</v>
      </c>
      <c r="AJ21" s="6">
        <v>1.35</v>
      </c>
      <c r="AK21" s="6">
        <v>1.35</v>
      </c>
      <c r="AL21" s="6">
        <v>1.35</v>
      </c>
      <c r="AM21" s="6">
        <v>1.35</v>
      </c>
      <c r="AN21" s="58">
        <v>1.35</v>
      </c>
      <c r="AO21" s="59">
        <v>1.35</v>
      </c>
      <c r="AP21" s="6">
        <v>1.35</v>
      </c>
      <c r="AQ21" s="6">
        <v>1.35</v>
      </c>
      <c r="AR21" s="6">
        <v>1.35</v>
      </c>
      <c r="AS21" s="6">
        <v>1.35</v>
      </c>
      <c r="AT21" s="6">
        <v>1.35</v>
      </c>
      <c r="AU21" s="44">
        <v>1.35</v>
      </c>
      <c r="AV21" s="45">
        <v>1.3</v>
      </c>
      <c r="AW21" s="6">
        <v>1.3</v>
      </c>
      <c r="AX21" s="6">
        <v>1.3</v>
      </c>
      <c r="AY21" s="6">
        <v>1.3</v>
      </c>
      <c r="AZ21" s="6">
        <v>1.3</v>
      </c>
      <c r="BA21" s="6">
        <v>1.3</v>
      </c>
      <c r="BB21" s="6">
        <v>1.3</v>
      </c>
      <c r="BC21" s="58">
        <v>1.3</v>
      </c>
      <c r="BD21" s="59">
        <v>1.3</v>
      </c>
      <c r="BE21" s="6">
        <v>1.3</v>
      </c>
      <c r="BF21" s="6">
        <v>1.3</v>
      </c>
      <c r="BG21" s="6">
        <v>1.3</v>
      </c>
      <c r="BH21" s="6">
        <v>1.3</v>
      </c>
      <c r="BI21" s="6">
        <v>1.3</v>
      </c>
      <c r="BJ21" s="44">
        <v>1.3</v>
      </c>
      <c r="BK21" s="45">
        <v>17.523526785714299</v>
      </c>
      <c r="BL21" s="6">
        <v>15.7825714285714</v>
      </c>
      <c r="BM21" s="6">
        <v>13.0480952380952</v>
      </c>
      <c r="BN21" s="6">
        <v>14.569380952381</v>
      </c>
      <c r="BO21" s="6">
        <v>12.6133428571429</v>
      </c>
      <c r="BP21" s="6">
        <v>10.5250028571429</v>
      </c>
      <c r="BQ21" s="6">
        <v>12.8998406593407</v>
      </c>
      <c r="BR21" s="58">
        <v>13.929928571428601</v>
      </c>
      <c r="BS21" s="59">
        <v>15.8128125</v>
      </c>
      <c r="BT21" s="6">
        <v>15.56165</v>
      </c>
      <c r="BU21" s="6">
        <v>14.9096666666667</v>
      </c>
      <c r="BV21" s="6">
        <v>14.074533333333299</v>
      </c>
      <c r="BW21" s="6">
        <v>12.4401666666667</v>
      </c>
      <c r="BX21" s="6">
        <v>11.66635</v>
      </c>
      <c r="BY21" s="7">
        <v>10.835505354324299</v>
      </c>
    </row>
    <row r="22" spans="2:77" x14ac:dyDescent="0.2">
      <c r="B22" s="28" t="s">
        <v>179</v>
      </c>
      <c r="C22" s="29">
        <v>16.95</v>
      </c>
      <c r="D22" s="6">
        <v>14.59</v>
      </c>
      <c r="E22" s="6">
        <v>10.9277777777778</v>
      </c>
      <c r="F22" s="6">
        <v>12.4277777777778</v>
      </c>
      <c r="G22" s="6">
        <v>10.026666666666699</v>
      </c>
      <c r="H22" s="6">
        <v>7.4530000000000003</v>
      </c>
      <c r="I22" s="6">
        <v>10.2096153846154</v>
      </c>
      <c r="J22" s="58">
        <v>11.361944444444401</v>
      </c>
      <c r="K22" s="59">
        <v>11.984895833333301</v>
      </c>
      <c r="L22" s="6">
        <v>12.8091695555556</v>
      </c>
      <c r="M22" s="6">
        <v>9.3962622222222194</v>
      </c>
      <c r="N22" s="6">
        <v>8.6575453333333297</v>
      </c>
      <c r="O22" s="6">
        <v>5.89</v>
      </c>
      <c r="P22" s="6">
        <v>5.33</v>
      </c>
      <c r="Q22" s="44">
        <v>4.6307999999999998</v>
      </c>
      <c r="R22" s="45">
        <v>10.1</v>
      </c>
      <c r="S22" s="6">
        <v>9.7143999999999995</v>
      </c>
      <c r="T22" s="6">
        <v>8.5524444444444505</v>
      </c>
      <c r="U22" s="6">
        <v>9.6924444444444493</v>
      </c>
      <c r="V22" s="6">
        <v>8.6782666666666692</v>
      </c>
      <c r="W22" s="6">
        <v>7.57348</v>
      </c>
      <c r="X22" s="6">
        <v>8.3866923076923108</v>
      </c>
      <c r="Y22" s="58">
        <v>9.6930777777777806</v>
      </c>
      <c r="Z22" s="59">
        <v>10.2425208333333</v>
      </c>
      <c r="AA22" s="6">
        <v>8.98447777777778</v>
      </c>
      <c r="AB22" s="6">
        <v>8.6371666666666709</v>
      </c>
      <c r="AC22" s="6">
        <v>8.3318499999999993</v>
      </c>
      <c r="AD22" s="6">
        <v>8.3318499999999993</v>
      </c>
      <c r="AE22" s="6">
        <v>8.5778999999999996</v>
      </c>
      <c r="AF22" s="44">
        <v>8.3066670683182302</v>
      </c>
      <c r="AG22" s="45">
        <v>1.6</v>
      </c>
      <c r="AH22" s="6">
        <v>1.6</v>
      </c>
      <c r="AI22" s="6">
        <v>1.6</v>
      </c>
      <c r="AJ22" s="6">
        <v>1.6</v>
      </c>
      <c r="AK22" s="6">
        <v>1.6</v>
      </c>
      <c r="AL22" s="6">
        <v>1.6</v>
      </c>
      <c r="AM22" s="6">
        <v>1.6</v>
      </c>
      <c r="AN22" s="58">
        <v>1.6</v>
      </c>
      <c r="AO22" s="59">
        <v>1.6</v>
      </c>
      <c r="AP22" s="6">
        <v>1.6</v>
      </c>
      <c r="AQ22" s="6">
        <v>1.6</v>
      </c>
      <c r="AR22" s="6">
        <v>1.6</v>
      </c>
      <c r="AS22" s="6">
        <v>1.6</v>
      </c>
      <c r="AT22" s="6">
        <v>1.6</v>
      </c>
      <c r="AU22" s="44">
        <v>1.6</v>
      </c>
      <c r="AV22" s="45">
        <v>1.3</v>
      </c>
      <c r="AW22" s="6">
        <v>1.3</v>
      </c>
      <c r="AX22" s="6">
        <v>1.3</v>
      </c>
      <c r="AY22" s="6">
        <v>1.3</v>
      </c>
      <c r="AZ22" s="6">
        <v>1.3</v>
      </c>
      <c r="BA22" s="6">
        <v>1.3</v>
      </c>
      <c r="BB22" s="6">
        <v>1.3</v>
      </c>
      <c r="BC22" s="58">
        <v>1.3</v>
      </c>
      <c r="BD22" s="59">
        <v>1.3</v>
      </c>
      <c r="BE22" s="6">
        <v>1.3</v>
      </c>
      <c r="BF22" s="6">
        <v>1.3</v>
      </c>
      <c r="BG22" s="6">
        <v>1.3</v>
      </c>
      <c r="BH22" s="6">
        <v>1.3</v>
      </c>
      <c r="BI22" s="6">
        <v>1.3</v>
      </c>
      <c r="BJ22" s="44">
        <v>1.3</v>
      </c>
      <c r="BK22" s="45">
        <v>29.95</v>
      </c>
      <c r="BL22" s="6">
        <v>27.2044</v>
      </c>
      <c r="BM22" s="6">
        <v>22.380222222222201</v>
      </c>
      <c r="BN22" s="6">
        <v>25.020222222222198</v>
      </c>
      <c r="BO22" s="6">
        <v>21.6049333333333</v>
      </c>
      <c r="BP22" s="6">
        <v>17.926480000000002</v>
      </c>
      <c r="BQ22" s="6">
        <v>21.496307692307699</v>
      </c>
      <c r="BR22" s="58">
        <v>23.955022222222201</v>
      </c>
      <c r="BS22" s="59">
        <v>25.127416666666701</v>
      </c>
      <c r="BT22" s="6">
        <v>24.693647333333299</v>
      </c>
      <c r="BU22" s="6">
        <v>20.933428888888901</v>
      </c>
      <c r="BV22" s="6">
        <v>19.889395333333301</v>
      </c>
      <c r="BW22" s="6">
        <v>17.121849999999998</v>
      </c>
      <c r="BX22" s="6">
        <v>16.8079</v>
      </c>
      <c r="BY22" s="7">
        <v>15.837467068318199</v>
      </c>
    </row>
    <row r="23" spans="2:77" x14ac:dyDescent="0.2">
      <c r="B23" s="28" t="s">
        <v>178</v>
      </c>
      <c r="C23" s="29">
        <v>11.322172619047601</v>
      </c>
      <c r="D23" s="6">
        <v>9.6425714285714292</v>
      </c>
      <c r="E23" s="6">
        <v>7.6458730158730202</v>
      </c>
      <c r="F23" s="6">
        <v>8.3954920634920605</v>
      </c>
      <c r="G23" s="6">
        <v>7.1070095238095199</v>
      </c>
      <c r="H23" s="6">
        <v>6.1471028571428601</v>
      </c>
      <c r="I23" s="6">
        <v>6.9170109890109899</v>
      </c>
      <c r="J23" s="58">
        <v>7.7557619047619104</v>
      </c>
      <c r="K23" s="59">
        <v>8.6531249999999993</v>
      </c>
      <c r="L23" s="6">
        <v>7.9366000000000003</v>
      </c>
      <c r="M23" s="6">
        <v>7.8620000000000001</v>
      </c>
      <c r="N23" s="6">
        <v>6.2016</v>
      </c>
      <c r="O23" s="6">
        <v>4.6281333333333299</v>
      </c>
      <c r="P23" s="6">
        <v>4.2159555555555599</v>
      </c>
      <c r="Q23" s="44">
        <v>3.64399047482391</v>
      </c>
      <c r="R23" s="45">
        <v>5.2409970238095198</v>
      </c>
      <c r="S23" s="6">
        <v>5.22171428571429</v>
      </c>
      <c r="T23" s="6">
        <v>4.9898412698412704</v>
      </c>
      <c r="U23" s="6">
        <v>5.2323650793650804</v>
      </c>
      <c r="V23" s="6">
        <v>5.0225619047618997</v>
      </c>
      <c r="W23" s="6">
        <v>4.7967685714285704</v>
      </c>
      <c r="X23" s="6">
        <v>5.0924945054945097</v>
      </c>
      <c r="Y23" s="58">
        <v>5.2324523809523802</v>
      </c>
      <c r="Z23" s="59">
        <v>5.5421874999999998</v>
      </c>
      <c r="AA23" s="6">
        <v>5.5239000000000003</v>
      </c>
      <c r="AB23" s="6">
        <v>5.55066666666667</v>
      </c>
      <c r="AC23" s="6">
        <v>5.41353333333333</v>
      </c>
      <c r="AD23" s="6">
        <v>5.41353333333333</v>
      </c>
      <c r="AE23" s="6">
        <v>5.4418888888888901</v>
      </c>
      <c r="AF23" s="44">
        <v>5.2914569028828797</v>
      </c>
      <c r="AG23" s="45">
        <v>0.65</v>
      </c>
      <c r="AH23" s="6">
        <v>0.65</v>
      </c>
      <c r="AI23" s="6">
        <v>0.65</v>
      </c>
      <c r="AJ23" s="6">
        <v>0.65</v>
      </c>
      <c r="AK23" s="6">
        <v>0.65</v>
      </c>
      <c r="AL23" s="6">
        <v>0.65</v>
      </c>
      <c r="AM23" s="6">
        <v>0.65</v>
      </c>
      <c r="AN23" s="58">
        <v>0.65</v>
      </c>
      <c r="AO23" s="59">
        <v>0.65</v>
      </c>
      <c r="AP23" s="6">
        <v>0.65</v>
      </c>
      <c r="AQ23" s="6">
        <v>0.65</v>
      </c>
      <c r="AR23" s="6">
        <v>0.65</v>
      </c>
      <c r="AS23" s="6">
        <v>0.65</v>
      </c>
      <c r="AT23" s="6">
        <v>0.65</v>
      </c>
      <c r="AU23" s="44">
        <v>0.65</v>
      </c>
      <c r="AV23" s="45">
        <v>1.3</v>
      </c>
      <c r="AW23" s="6">
        <v>1.3</v>
      </c>
      <c r="AX23" s="6">
        <v>1.3</v>
      </c>
      <c r="AY23" s="6">
        <v>1.3</v>
      </c>
      <c r="AZ23" s="6">
        <v>1.3</v>
      </c>
      <c r="BA23" s="6">
        <v>1.3</v>
      </c>
      <c r="BB23" s="6">
        <v>1.3</v>
      </c>
      <c r="BC23" s="58">
        <v>1.3</v>
      </c>
      <c r="BD23" s="59">
        <v>1.3</v>
      </c>
      <c r="BE23" s="6">
        <v>1.3</v>
      </c>
      <c r="BF23" s="6">
        <v>1.3</v>
      </c>
      <c r="BG23" s="6">
        <v>1.3</v>
      </c>
      <c r="BH23" s="6">
        <v>1.3</v>
      </c>
      <c r="BI23" s="6">
        <v>1.3</v>
      </c>
      <c r="BJ23" s="44">
        <v>1.3</v>
      </c>
      <c r="BK23" s="45">
        <v>18.5131696428571</v>
      </c>
      <c r="BL23" s="6">
        <v>16.814285714285699</v>
      </c>
      <c r="BM23" s="6">
        <v>14.5857142857143</v>
      </c>
      <c r="BN23" s="6">
        <v>15.5778571428571</v>
      </c>
      <c r="BO23" s="6">
        <v>14.0795714285714</v>
      </c>
      <c r="BP23" s="6">
        <v>12.8938714285714</v>
      </c>
      <c r="BQ23" s="6">
        <v>13.9595054945055</v>
      </c>
      <c r="BR23" s="58">
        <v>14.938214285714301</v>
      </c>
      <c r="BS23" s="59">
        <v>16.145312499999999</v>
      </c>
      <c r="BT23" s="6">
        <v>15.410500000000001</v>
      </c>
      <c r="BU23" s="6">
        <v>15.3626666666667</v>
      </c>
      <c r="BV23" s="6">
        <v>13.5651333333333</v>
      </c>
      <c r="BW23" s="6">
        <v>11.991666666666699</v>
      </c>
      <c r="BX23" s="6">
        <v>11.6078444444444</v>
      </c>
      <c r="BY23" s="7">
        <v>10.8854473777068</v>
      </c>
    </row>
    <row r="24" spans="2:77" x14ac:dyDescent="0.2">
      <c r="B24" s="28" t="s">
        <v>177</v>
      </c>
      <c r="C24" s="29">
        <v>13.8852678571429</v>
      </c>
      <c r="D24" s="6">
        <v>10.8837142857143</v>
      </c>
      <c r="E24" s="6">
        <v>8.1576190476190504</v>
      </c>
      <c r="F24" s="6">
        <v>8.5544761904761906</v>
      </c>
      <c r="G24" s="6">
        <v>7.0378285714285704</v>
      </c>
      <c r="H24" s="6">
        <v>5.43634857142857</v>
      </c>
      <c r="I24" s="6">
        <v>6.4076483516483496</v>
      </c>
      <c r="J24" s="58">
        <v>7.3812857142857098</v>
      </c>
      <c r="K24" s="59">
        <v>7.7781250000000002</v>
      </c>
      <c r="L24" s="6">
        <v>6.5381999999999998</v>
      </c>
      <c r="M24" s="6">
        <v>7.8819999999999997</v>
      </c>
      <c r="N24" s="6">
        <v>7.2775999999999996</v>
      </c>
      <c r="O24" s="6">
        <v>4.3475333333333301</v>
      </c>
      <c r="P24" s="6">
        <v>4.1798888888888897</v>
      </c>
      <c r="Q24" s="44">
        <v>3.8084969028828799</v>
      </c>
      <c r="R24" s="45">
        <v>4.69181547619048</v>
      </c>
      <c r="S24" s="6">
        <v>4.6742857142857099</v>
      </c>
      <c r="T24" s="6">
        <v>4.4634920634920601</v>
      </c>
      <c r="U24" s="6">
        <v>4.6839682539682501</v>
      </c>
      <c r="V24" s="6">
        <v>4.4932380952380999</v>
      </c>
      <c r="W24" s="6">
        <v>4.2879714285714297</v>
      </c>
      <c r="X24" s="6">
        <v>4.5568131868131898</v>
      </c>
      <c r="Y24" s="58">
        <v>4.6840476190476199</v>
      </c>
      <c r="Z24" s="59">
        <v>4.9656250000000002</v>
      </c>
      <c r="AA24" s="6">
        <v>4.9489999999999998</v>
      </c>
      <c r="AB24" s="6">
        <v>4.7733333333333299</v>
      </c>
      <c r="AC24" s="6">
        <v>4.6486666666666698</v>
      </c>
      <c r="AD24" s="6">
        <v>4.6486666666666698</v>
      </c>
      <c r="AE24" s="6">
        <v>4.6744444444444504</v>
      </c>
      <c r="AF24" s="44">
        <v>4.5376880935298898</v>
      </c>
      <c r="AG24" s="45">
        <v>0.9</v>
      </c>
      <c r="AH24" s="6">
        <v>0.9</v>
      </c>
      <c r="AI24" s="6">
        <v>0.9</v>
      </c>
      <c r="AJ24" s="6">
        <v>0.9</v>
      </c>
      <c r="AK24" s="6">
        <v>0.9</v>
      </c>
      <c r="AL24" s="6">
        <v>0.9</v>
      </c>
      <c r="AM24" s="6">
        <v>0.9</v>
      </c>
      <c r="AN24" s="58">
        <v>0.9</v>
      </c>
      <c r="AO24" s="59">
        <v>0.9</v>
      </c>
      <c r="AP24" s="6">
        <v>0.9</v>
      </c>
      <c r="AQ24" s="6">
        <v>0.9</v>
      </c>
      <c r="AR24" s="6">
        <v>0.9</v>
      </c>
      <c r="AS24" s="6">
        <v>0.9</v>
      </c>
      <c r="AT24" s="6">
        <v>0.9</v>
      </c>
      <c r="AU24" s="44">
        <v>0.9</v>
      </c>
      <c r="AV24" s="45">
        <v>1.3</v>
      </c>
      <c r="AW24" s="6">
        <v>1.3</v>
      </c>
      <c r="AX24" s="6">
        <v>1.3</v>
      </c>
      <c r="AY24" s="6">
        <v>1.3</v>
      </c>
      <c r="AZ24" s="6">
        <v>1.3</v>
      </c>
      <c r="BA24" s="6">
        <v>1.3</v>
      </c>
      <c r="BB24" s="6">
        <v>1.3</v>
      </c>
      <c r="BC24" s="58">
        <v>1.3</v>
      </c>
      <c r="BD24" s="59">
        <v>1.3</v>
      </c>
      <c r="BE24" s="6">
        <v>1.3</v>
      </c>
      <c r="BF24" s="6">
        <v>1.3</v>
      </c>
      <c r="BG24" s="6">
        <v>1.3</v>
      </c>
      <c r="BH24" s="6">
        <v>1.3</v>
      </c>
      <c r="BI24" s="6">
        <v>1.3</v>
      </c>
      <c r="BJ24" s="44">
        <v>1.3</v>
      </c>
      <c r="BK24" s="45">
        <v>20.777083333333302</v>
      </c>
      <c r="BL24" s="6">
        <v>17.757999999999999</v>
      </c>
      <c r="BM24" s="6">
        <v>14.821111111111099</v>
      </c>
      <c r="BN24" s="6">
        <v>15.4384444444444</v>
      </c>
      <c r="BO24" s="6">
        <v>13.731066666666701</v>
      </c>
      <c r="BP24" s="6">
        <v>11.92432</v>
      </c>
      <c r="BQ24" s="6">
        <v>13.1644615384615</v>
      </c>
      <c r="BR24" s="58">
        <v>14.265333333333301</v>
      </c>
      <c r="BS24" s="59">
        <v>14.94375</v>
      </c>
      <c r="BT24" s="6">
        <v>13.687200000000001</v>
      </c>
      <c r="BU24" s="6">
        <v>14.8553333333333</v>
      </c>
      <c r="BV24" s="6">
        <v>14.1262666666667</v>
      </c>
      <c r="BW24" s="6">
        <v>11.196199999999999</v>
      </c>
      <c r="BX24" s="6">
        <v>11.0543333333333</v>
      </c>
      <c r="BY24" s="7">
        <v>10.5461849964128</v>
      </c>
    </row>
    <row r="25" spans="2:77" x14ac:dyDescent="0.2">
      <c r="B25" s="28" t="s">
        <v>176</v>
      </c>
      <c r="C25" s="29">
        <v>11.8941964285714</v>
      </c>
      <c r="D25" s="6">
        <v>9.5742857142857094</v>
      </c>
      <c r="E25" s="6">
        <v>7.2523809523809497</v>
      </c>
      <c r="F25" s="6">
        <v>7.8119047619047599</v>
      </c>
      <c r="G25" s="6">
        <v>6.4342857142857097</v>
      </c>
      <c r="H25" s="6">
        <v>4.9752857142857101</v>
      </c>
      <c r="I25" s="6">
        <v>6.0387362637362596</v>
      </c>
      <c r="J25" s="58">
        <v>6.9101190476190499</v>
      </c>
      <c r="K25" s="59">
        <v>7.8328125000000002</v>
      </c>
      <c r="L25" s="6">
        <v>8.5410249999999994</v>
      </c>
      <c r="M25" s="6">
        <v>7.282</v>
      </c>
      <c r="N25" s="6">
        <v>6.8295000000000003</v>
      </c>
      <c r="O25" s="6">
        <v>5.1989999999999998</v>
      </c>
      <c r="P25" s="6">
        <v>4.9259000000000004</v>
      </c>
      <c r="Q25" s="44">
        <v>4.44817355292939</v>
      </c>
      <c r="R25" s="45">
        <v>6.2252678571428604</v>
      </c>
      <c r="S25" s="6">
        <v>6.2186285714285701</v>
      </c>
      <c r="T25" s="6">
        <v>6.0859047619047599</v>
      </c>
      <c r="U25" s="6">
        <v>6.2320000000000002</v>
      </c>
      <c r="V25" s="6">
        <v>6.1083142857142896</v>
      </c>
      <c r="W25" s="6">
        <v>5.9882799999999996</v>
      </c>
      <c r="X25" s="6">
        <v>6.1550714285714303</v>
      </c>
      <c r="Y25" s="58">
        <v>6.2320309523809501</v>
      </c>
      <c r="Z25" s="59">
        <v>6.4940312499999999</v>
      </c>
      <c r="AA25" s="6">
        <v>6.2276066666666701</v>
      </c>
      <c r="AB25" s="6">
        <v>6.2385333333333302</v>
      </c>
      <c r="AC25" s="6">
        <v>6.1871999999999998</v>
      </c>
      <c r="AD25" s="6">
        <v>5.915</v>
      </c>
      <c r="AE25" s="6">
        <v>5.9010555555555602</v>
      </c>
      <c r="AF25" s="44">
        <v>5.83956308496077</v>
      </c>
      <c r="AG25" s="45">
        <v>0.95</v>
      </c>
      <c r="AH25" s="6">
        <v>0.95</v>
      </c>
      <c r="AI25" s="6">
        <v>0.95</v>
      </c>
      <c r="AJ25" s="6">
        <v>0.95</v>
      </c>
      <c r="AK25" s="6">
        <v>0.95</v>
      </c>
      <c r="AL25" s="6">
        <v>0.95</v>
      </c>
      <c r="AM25" s="6">
        <v>0.95</v>
      </c>
      <c r="AN25" s="58">
        <v>0.95</v>
      </c>
      <c r="AO25" s="59">
        <v>0.95</v>
      </c>
      <c r="AP25" s="6">
        <v>0.95</v>
      </c>
      <c r="AQ25" s="6">
        <v>0.95</v>
      </c>
      <c r="AR25" s="6">
        <v>0.95</v>
      </c>
      <c r="AS25" s="6">
        <v>0.95</v>
      </c>
      <c r="AT25" s="6">
        <v>0.95</v>
      </c>
      <c r="AU25" s="44">
        <v>0.95</v>
      </c>
      <c r="AV25" s="45">
        <v>1.3</v>
      </c>
      <c r="AW25" s="6">
        <v>1.3</v>
      </c>
      <c r="AX25" s="6">
        <v>1.3</v>
      </c>
      <c r="AY25" s="6">
        <v>1.3</v>
      </c>
      <c r="AZ25" s="6">
        <v>1.3</v>
      </c>
      <c r="BA25" s="6">
        <v>1.3</v>
      </c>
      <c r="BB25" s="6">
        <v>1.3</v>
      </c>
      <c r="BC25" s="58">
        <v>1.3</v>
      </c>
      <c r="BD25" s="59">
        <v>1.3</v>
      </c>
      <c r="BE25" s="6">
        <v>1.3</v>
      </c>
      <c r="BF25" s="6">
        <v>1.3</v>
      </c>
      <c r="BG25" s="6">
        <v>1.3</v>
      </c>
      <c r="BH25" s="6">
        <v>1.3</v>
      </c>
      <c r="BI25" s="6">
        <v>1.3</v>
      </c>
      <c r="BJ25" s="44">
        <v>1.3</v>
      </c>
      <c r="BK25" s="45">
        <v>20.369464285714301</v>
      </c>
      <c r="BL25" s="6">
        <v>18.0429142857143</v>
      </c>
      <c r="BM25" s="6">
        <v>15.5882857142857</v>
      </c>
      <c r="BN25" s="6">
        <v>16.293904761904798</v>
      </c>
      <c r="BO25" s="6">
        <v>14.7926</v>
      </c>
      <c r="BP25" s="6">
        <v>13.2135657142857</v>
      </c>
      <c r="BQ25" s="6">
        <v>14.443807692307701</v>
      </c>
      <c r="BR25" s="58">
        <v>15.392150000000001</v>
      </c>
      <c r="BS25" s="59">
        <v>16.576843749999998</v>
      </c>
      <c r="BT25" s="6">
        <v>17.0186316666667</v>
      </c>
      <c r="BU25" s="6">
        <v>15.770533333333301</v>
      </c>
      <c r="BV25" s="6">
        <v>15.2667</v>
      </c>
      <c r="BW25" s="6">
        <v>13.364000000000001</v>
      </c>
      <c r="BX25" s="6">
        <v>13.0769555555556</v>
      </c>
      <c r="BY25" s="7">
        <v>12.5377366378902</v>
      </c>
    </row>
    <row r="26" spans="2:77" x14ac:dyDescent="0.2">
      <c r="B26" s="28" t="s">
        <v>175</v>
      </c>
      <c r="C26" s="29">
        <v>14.324999999999999</v>
      </c>
      <c r="D26" s="6">
        <v>9.6054285714285701</v>
      </c>
      <c r="E26" s="6">
        <v>7.1807936507936496</v>
      </c>
      <c r="F26" s="6">
        <v>8.3233333333333306</v>
      </c>
      <c r="G26" s="6">
        <v>6.3461999999999996</v>
      </c>
      <c r="H26" s="6">
        <v>4.2488599999999996</v>
      </c>
      <c r="I26" s="6">
        <v>5.3366538461538404</v>
      </c>
      <c r="J26" s="58">
        <v>7.3102420634920602</v>
      </c>
      <c r="K26" s="59">
        <v>9.2642187499999995</v>
      </c>
      <c r="L26" s="6">
        <v>8.1331833333333297</v>
      </c>
      <c r="M26" s="6">
        <v>9.9646666666666697</v>
      </c>
      <c r="N26" s="6">
        <v>6.6349999999999998</v>
      </c>
      <c r="O26" s="6">
        <v>5.9939999999999998</v>
      </c>
      <c r="P26" s="6">
        <v>5.6464222222222196</v>
      </c>
      <c r="Q26" s="44">
        <v>5.1675052339843104</v>
      </c>
      <c r="R26" s="45">
        <v>11</v>
      </c>
      <c r="S26" s="6">
        <v>7.9142857142857199</v>
      </c>
      <c r="T26" s="6">
        <v>7.0634920634920597</v>
      </c>
      <c r="U26" s="6">
        <v>8</v>
      </c>
      <c r="V26" s="6">
        <v>7.21</v>
      </c>
      <c r="W26" s="6">
        <v>6.3635999999999999</v>
      </c>
      <c r="X26" s="6">
        <v>6.9096153846153801</v>
      </c>
      <c r="Y26" s="58">
        <v>8.0001984126984098</v>
      </c>
      <c r="Z26" s="59">
        <v>9.6796875</v>
      </c>
      <c r="AA26" s="6">
        <v>9.6091666666666704</v>
      </c>
      <c r="AB26" s="6">
        <v>6.7679999999999998</v>
      </c>
      <c r="AC26" s="6">
        <v>6.1449999999999996</v>
      </c>
      <c r="AD26" s="6">
        <v>6.1449999999999996</v>
      </c>
      <c r="AE26" s="6">
        <v>6.1031666666666702</v>
      </c>
      <c r="AF26" s="44">
        <v>5.9186892548823202</v>
      </c>
      <c r="AG26" s="45">
        <v>1.3</v>
      </c>
      <c r="AH26" s="6">
        <v>1.3</v>
      </c>
      <c r="AI26" s="6">
        <v>1.3</v>
      </c>
      <c r="AJ26" s="6">
        <v>1.3</v>
      </c>
      <c r="AK26" s="6">
        <v>1.3</v>
      </c>
      <c r="AL26" s="6">
        <v>1.3</v>
      </c>
      <c r="AM26" s="6">
        <v>1.3</v>
      </c>
      <c r="AN26" s="58">
        <v>1.3</v>
      </c>
      <c r="AO26" s="59">
        <v>1.3</v>
      </c>
      <c r="AP26" s="6">
        <v>1.3</v>
      </c>
      <c r="AQ26" s="6">
        <v>1.3</v>
      </c>
      <c r="AR26" s="6">
        <v>1.3</v>
      </c>
      <c r="AS26" s="6">
        <v>1.3</v>
      </c>
      <c r="AT26" s="6">
        <v>1.3</v>
      </c>
      <c r="AU26" s="44">
        <v>1.3</v>
      </c>
      <c r="AV26" s="45">
        <v>1.3</v>
      </c>
      <c r="AW26" s="6">
        <v>1.3</v>
      </c>
      <c r="AX26" s="6">
        <v>1.3</v>
      </c>
      <c r="AY26" s="6">
        <v>1.3</v>
      </c>
      <c r="AZ26" s="6">
        <v>1.3</v>
      </c>
      <c r="BA26" s="6">
        <v>1.3</v>
      </c>
      <c r="BB26" s="6">
        <v>1.3</v>
      </c>
      <c r="BC26" s="58">
        <v>1.3</v>
      </c>
      <c r="BD26" s="59">
        <v>1.3</v>
      </c>
      <c r="BE26" s="6">
        <v>1.3</v>
      </c>
      <c r="BF26" s="6">
        <v>1.3</v>
      </c>
      <c r="BG26" s="6">
        <v>1.3</v>
      </c>
      <c r="BH26" s="6">
        <v>1.3</v>
      </c>
      <c r="BI26" s="6">
        <v>1.3</v>
      </c>
      <c r="BJ26" s="44">
        <v>1.3</v>
      </c>
      <c r="BK26" s="45">
        <v>27.925000000000001</v>
      </c>
      <c r="BL26" s="6">
        <v>20.119714285714299</v>
      </c>
      <c r="BM26" s="6">
        <v>16.8442857142857</v>
      </c>
      <c r="BN26" s="6">
        <v>18.9233333333333</v>
      </c>
      <c r="BO26" s="6">
        <v>16.156199999999998</v>
      </c>
      <c r="BP26" s="6">
        <v>13.21246</v>
      </c>
      <c r="BQ26" s="6">
        <v>14.846269230769201</v>
      </c>
      <c r="BR26" s="58">
        <v>17.910440476190502</v>
      </c>
      <c r="BS26" s="59">
        <v>21.543906249999999</v>
      </c>
      <c r="BT26" s="6">
        <v>20.34235</v>
      </c>
      <c r="BU26" s="6">
        <v>19.3326666666667</v>
      </c>
      <c r="BV26" s="6">
        <v>15.38</v>
      </c>
      <c r="BW26" s="6">
        <v>14.739000000000001</v>
      </c>
      <c r="BX26" s="6">
        <v>14.349588888888899</v>
      </c>
      <c r="BY26" s="7">
        <v>13.686194488866599</v>
      </c>
    </row>
    <row r="27" spans="2:77" x14ac:dyDescent="0.2">
      <c r="B27" s="28" t="s">
        <v>174</v>
      </c>
      <c r="C27" s="29">
        <v>13.708630952381</v>
      </c>
      <c r="D27" s="6">
        <v>11.3785714285714</v>
      </c>
      <c r="E27" s="6">
        <v>9.1436507936507905</v>
      </c>
      <c r="F27" s="6">
        <v>9.5846031746031706</v>
      </c>
      <c r="G27" s="6">
        <v>8.2964761904761897</v>
      </c>
      <c r="H27" s="6">
        <v>6.3459142857142901</v>
      </c>
      <c r="I27" s="6">
        <v>7.55120879120879</v>
      </c>
      <c r="J27" s="58">
        <v>8.6780952380952403</v>
      </c>
      <c r="K27" s="59">
        <v>9.15625</v>
      </c>
      <c r="L27" s="6">
        <v>8.1880000000000006</v>
      </c>
      <c r="M27" s="6">
        <v>8.9913333333333298</v>
      </c>
      <c r="N27" s="6">
        <v>8.1090666666666706</v>
      </c>
      <c r="O27" s="6">
        <v>5.9826666666666704</v>
      </c>
      <c r="P27" s="6">
        <v>5.5524444444444399</v>
      </c>
      <c r="Q27" s="44">
        <v>4.9344880935298896</v>
      </c>
      <c r="R27" s="45">
        <v>6.0254464285714304</v>
      </c>
      <c r="S27" s="6">
        <v>5.9728571428571398</v>
      </c>
      <c r="T27" s="6">
        <v>5.3404761904761902</v>
      </c>
      <c r="U27" s="6">
        <v>6.0019047619047603</v>
      </c>
      <c r="V27" s="6">
        <v>5.4297142857142804</v>
      </c>
      <c r="W27" s="6">
        <v>4.81391428571429</v>
      </c>
      <c r="X27" s="6">
        <v>5.6204395604395598</v>
      </c>
      <c r="Y27" s="58">
        <v>6.0021428571428599</v>
      </c>
      <c r="Z27" s="59">
        <v>6.8468749999999998</v>
      </c>
      <c r="AA27" s="6">
        <v>6.7969999999999997</v>
      </c>
      <c r="AB27" s="6">
        <v>6.5380000000000003</v>
      </c>
      <c r="AC27" s="6">
        <v>6.2013999999999996</v>
      </c>
      <c r="AD27" s="6">
        <v>6.0365333333333302</v>
      </c>
      <c r="AE27" s="6">
        <v>6.4535555555555604</v>
      </c>
      <c r="AF27" s="44">
        <v>5.7479890431777099</v>
      </c>
      <c r="AG27" s="45">
        <v>0.49</v>
      </c>
      <c r="AH27" s="6">
        <v>0.49</v>
      </c>
      <c r="AI27" s="6">
        <v>0.49</v>
      </c>
      <c r="AJ27" s="6">
        <v>0.49</v>
      </c>
      <c r="AK27" s="6">
        <v>0.49</v>
      </c>
      <c r="AL27" s="6">
        <v>0.49</v>
      </c>
      <c r="AM27" s="6">
        <v>0.49</v>
      </c>
      <c r="AN27" s="58">
        <v>0.49</v>
      </c>
      <c r="AO27" s="59">
        <v>0.49</v>
      </c>
      <c r="AP27" s="6">
        <v>0.49</v>
      </c>
      <c r="AQ27" s="6">
        <v>0.49</v>
      </c>
      <c r="AR27" s="6">
        <v>0.49</v>
      </c>
      <c r="AS27" s="6">
        <v>0.49</v>
      </c>
      <c r="AT27" s="6">
        <v>0.49</v>
      </c>
      <c r="AU27" s="44">
        <v>0.49</v>
      </c>
      <c r="AV27" s="45">
        <v>1.3</v>
      </c>
      <c r="AW27" s="6">
        <v>1.3</v>
      </c>
      <c r="AX27" s="6">
        <v>1.3</v>
      </c>
      <c r="AY27" s="6">
        <v>1.3</v>
      </c>
      <c r="AZ27" s="6">
        <v>1.3</v>
      </c>
      <c r="BA27" s="6">
        <v>1.3</v>
      </c>
      <c r="BB27" s="6">
        <v>1.3</v>
      </c>
      <c r="BC27" s="58">
        <v>1.3</v>
      </c>
      <c r="BD27" s="59">
        <v>1.3</v>
      </c>
      <c r="BE27" s="6">
        <v>1.3</v>
      </c>
      <c r="BF27" s="6">
        <v>1.3</v>
      </c>
      <c r="BG27" s="6">
        <v>1.3</v>
      </c>
      <c r="BH27" s="6">
        <v>1.3</v>
      </c>
      <c r="BI27" s="6">
        <v>1.3</v>
      </c>
      <c r="BJ27" s="44">
        <v>1.3</v>
      </c>
      <c r="BK27" s="45">
        <v>21.524077380952399</v>
      </c>
      <c r="BL27" s="6">
        <v>19.141428571428602</v>
      </c>
      <c r="BM27" s="6">
        <v>16.274126984127001</v>
      </c>
      <c r="BN27" s="6">
        <v>17.376507936507899</v>
      </c>
      <c r="BO27" s="6">
        <v>15.5161904761905</v>
      </c>
      <c r="BP27" s="6">
        <v>12.949828571428601</v>
      </c>
      <c r="BQ27" s="6">
        <v>14.9616483516484</v>
      </c>
      <c r="BR27" s="58">
        <v>16.470238095238098</v>
      </c>
      <c r="BS27" s="59">
        <v>17.793125</v>
      </c>
      <c r="BT27" s="6">
        <v>16.774999999999999</v>
      </c>
      <c r="BU27" s="6">
        <v>17.319333333333301</v>
      </c>
      <c r="BV27" s="6">
        <v>16.100466666666701</v>
      </c>
      <c r="BW27" s="6">
        <v>13.809200000000001</v>
      </c>
      <c r="BX27" s="6">
        <v>13.795999999999999</v>
      </c>
      <c r="BY27" s="7">
        <v>12.472477136707599</v>
      </c>
    </row>
    <row r="28" spans="2:77" x14ac:dyDescent="0.2">
      <c r="B28" s="28" t="s">
        <v>173</v>
      </c>
      <c r="C28" s="29">
        <v>17.425000000000001</v>
      </c>
      <c r="D28" s="6">
        <v>14.194000000000001</v>
      </c>
      <c r="E28" s="6">
        <v>10.6633333333333</v>
      </c>
      <c r="F28" s="6">
        <v>11.69</v>
      </c>
      <c r="G28" s="6">
        <v>9.5380000000000003</v>
      </c>
      <c r="H28" s="6">
        <v>7.2363999999999997</v>
      </c>
      <c r="I28" s="6">
        <v>8.9823076923076908</v>
      </c>
      <c r="J28" s="58">
        <v>10.464</v>
      </c>
      <c r="K28" s="59">
        <v>10.71625</v>
      </c>
      <c r="L28" s="6">
        <v>9.3789999999999996</v>
      </c>
      <c r="M28" s="6">
        <v>9.0913333333333295</v>
      </c>
      <c r="N28" s="6">
        <v>8.5516000000000005</v>
      </c>
      <c r="O28" s="6">
        <v>7.0423999999999998</v>
      </c>
      <c r="P28" s="6">
        <v>6.9160000000000004</v>
      </c>
      <c r="Q28" s="44">
        <v>6.3795363044990001</v>
      </c>
      <c r="R28" s="45">
        <v>6.8150000000000004</v>
      </c>
      <c r="S28" s="6">
        <v>6.7351999999999999</v>
      </c>
      <c r="T28" s="6">
        <v>6.0528888888888899</v>
      </c>
      <c r="U28" s="6">
        <v>6.7031111111111104</v>
      </c>
      <c r="V28" s="6">
        <v>6.1170666666666698</v>
      </c>
      <c r="W28" s="6">
        <v>5.4751200000000004</v>
      </c>
      <c r="X28" s="6">
        <v>6.2581538461538404</v>
      </c>
      <c r="Y28" s="58">
        <v>6.70353333333333</v>
      </c>
      <c r="Z28" s="59">
        <v>6.9361249999999997</v>
      </c>
      <c r="AA28" s="6">
        <v>6.8903666666666696</v>
      </c>
      <c r="AB28" s="6">
        <v>6.7439999999999998</v>
      </c>
      <c r="AC28" s="6">
        <v>6.4607999999999999</v>
      </c>
      <c r="AD28" s="6">
        <v>6.4607999999999999</v>
      </c>
      <c r="AE28" s="6">
        <v>6.7439999999999998</v>
      </c>
      <c r="AF28" s="44">
        <v>6.4643526089980101</v>
      </c>
      <c r="AG28" s="45">
        <v>0.8</v>
      </c>
      <c r="AH28" s="6">
        <v>0.8</v>
      </c>
      <c r="AI28" s="6">
        <v>0.8</v>
      </c>
      <c r="AJ28" s="6">
        <v>0.8</v>
      </c>
      <c r="AK28" s="6">
        <v>0.8</v>
      </c>
      <c r="AL28" s="6">
        <v>0.8</v>
      </c>
      <c r="AM28" s="6">
        <v>0.8</v>
      </c>
      <c r="AN28" s="58">
        <v>0.8</v>
      </c>
      <c r="AO28" s="59">
        <v>0.8</v>
      </c>
      <c r="AP28" s="6">
        <v>0.8</v>
      </c>
      <c r="AQ28" s="6">
        <v>0.8</v>
      </c>
      <c r="AR28" s="6">
        <v>0.8</v>
      </c>
      <c r="AS28" s="6">
        <v>0.8</v>
      </c>
      <c r="AT28" s="6">
        <v>0.8</v>
      </c>
      <c r="AU28" s="44">
        <v>0.8</v>
      </c>
      <c r="AV28" s="45">
        <v>1.3</v>
      </c>
      <c r="AW28" s="6">
        <v>1.3</v>
      </c>
      <c r="AX28" s="6">
        <v>1.3</v>
      </c>
      <c r="AY28" s="6">
        <v>1.3</v>
      </c>
      <c r="AZ28" s="6">
        <v>1.3</v>
      </c>
      <c r="BA28" s="6">
        <v>1.3</v>
      </c>
      <c r="BB28" s="6">
        <v>1.3</v>
      </c>
      <c r="BC28" s="58">
        <v>1.3</v>
      </c>
      <c r="BD28" s="59">
        <v>1.3</v>
      </c>
      <c r="BE28" s="6">
        <v>1.3</v>
      </c>
      <c r="BF28" s="6">
        <v>1.3</v>
      </c>
      <c r="BG28" s="6">
        <v>1.3</v>
      </c>
      <c r="BH28" s="6">
        <v>1.3</v>
      </c>
      <c r="BI28" s="6">
        <v>1.3</v>
      </c>
      <c r="BJ28" s="44">
        <v>1.3</v>
      </c>
      <c r="BK28" s="45">
        <v>26.34</v>
      </c>
      <c r="BL28" s="6">
        <v>23.029199999999999</v>
      </c>
      <c r="BM28" s="6">
        <v>18.816222222222201</v>
      </c>
      <c r="BN28" s="6">
        <v>20.493111111111102</v>
      </c>
      <c r="BO28" s="6">
        <v>17.7550666666667</v>
      </c>
      <c r="BP28" s="6">
        <v>14.81152</v>
      </c>
      <c r="BQ28" s="6">
        <v>17.340461538461501</v>
      </c>
      <c r="BR28" s="58">
        <v>19.267533333333301</v>
      </c>
      <c r="BS28" s="59">
        <v>19.752375000000001</v>
      </c>
      <c r="BT28" s="6">
        <v>18.3693666666667</v>
      </c>
      <c r="BU28" s="6">
        <v>17.9353333333333</v>
      </c>
      <c r="BV28" s="6">
        <v>17.112400000000001</v>
      </c>
      <c r="BW28" s="6">
        <v>15.603199999999999</v>
      </c>
      <c r="BX28" s="6">
        <v>15.76</v>
      </c>
      <c r="BY28" s="7">
        <v>14.943888913497</v>
      </c>
    </row>
    <row r="29" spans="2:77" x14ac:dyDescent="0.2">
      <c r="B29" s="28" t="s">
        <v>172</v>
      </c>
      <c r="C29" s="29">
        <v>16.389434523809499</v>
      </c>
      <c r="D29" s="6">
        <v>13.1094285714286</v>
      </c>
      <c r="E29" s="6">
        <v>9.7496825396825404</v>
      </c>
      <c r="F29" s="6">
        <v>10.63</v>
      </c>
      <c r="G29" s="6">
        <v>8.6047142857142802</v>
      </c>
      <c r="H29" s="6">
        <v>6.4664142857142899</v>
      </c>
      <c r="I29" s="6">
        <v>6.2279945054945003</v>
      </c>
      <c r="J29" s="58">
        <v>9.3501865079365096</v>
      </c>
      <c r="K29" s="59">
        <v>14.69546875</v>
      </c>
      <c r="L29" s="6">
        <v>9.86585</v>
      </c>
      <c r="M29" s="6">
        <v>6.3206666666666704</v>
      </c>
      <c r="N29" s="6">
        <v>5.8890000000000002</v>
      </c>
      <c r="O29" s="6">
        <v>4.931</v>
      </c>
      <c r="P29" s="6">
        <v>4.5514777777777802</v>
      </c>
      <c r="Q29" s="44">
        <v>4.0189883189450804</v>
      </c>
      <c r="R29" s="45">
        <v>5.8566964285714302</v>
      </c>
      <c r="S29" s="6">
        <v>5.8337142857142901</v>
      </c>
      <c r="T29" s="6">
        <v>5.3742857142857101</v>
      </c>
      <c r="U29" s="6">
        <v>5.88</v>
      </c>
      <c r="V29" s="6">
        <v>5.4518571428571398</v>
      </c>
      <c r="W29" s="6">
        <v>4.9955571428571401</v>
      </c>
      <c r="X29" s="6">
        <v>5.61370879120879</v>
      </c>
      <c r="Y29" s="58">
        <v>5.8801071428571401</v>
      </c>
      <c r="Z29" s="59">
        <v>6.7606250000000001</v>
      </c>
      <c r="AA29" s="6">
        <v>6.7211333333333299</v>
      </c>
      <c r="AB29" s="6">
        <v>5.6453333333333298</v>
      </c>
      <c r="AC29" s="6">
        <v>5.4820000000000002</v>
      </c>
      <c r="AD29" s="6">
        <v>4.7</v>
      </c>
      <c r="AE29" s="6">
        <v>4.7</v>
      </c>
      <c r="AF29" s="44">
        <v>4.7</v>
      </c>
      <c r="AG29" s="45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58">
        <v>1</v>
      </c>
      <c r="AO29" s="59">
        <v>1</v>
      </c>
      <c r="AP29" s="6">
        <v>1</v>
      </c>
      <c r="AQ29" s="6">
        <v>1</v>
      </c>
      <c r="AR29" s="6">
        <v>1</v>
      </c>
      <c r="AS29" s="6">
        <v>0.5</v>
      </c>
      <c r="AT29" s="6">
        <v>0.5</v>
      </c>
      <c r="AU29" s="44">
        <v>0.5</v>
      </c>
      <c r="AV29" s="45">
        <v>1.3</v>
      </c>
      <c r="AW29" s="6">
        <v>1.3</v>
      </c>
      <c r="AX29" s="6">
        <v>1.3</v>
      </c>
      <c r="AY29" s="6">
        <v>1.3</v>
      </c>
      <c r="AZ29" s="6">
        <v>1.3</v>
      </c>
      <c r="BA29" s="6">
        <v>1.3</v>
      </c>
      <c r="BB29" s="6">
        <v>1.3</v>
      </c>
      <c r="BC29" s="58">
        <v>1.3</v>
      </c>
      <c r="BD29" s="59">
        <v>1.3</v>
      </c>
      <c r="BE29" s="6">
        <v>1.3</v>
      </c>
      <c r="BF29" s="6">
        <v>1.3</v>
      </c>
      <c r="BG29" s="6">
        <v>1.3</v>
      </c>
      <c r="BH29" s="6">
        <v>1.3</v>
      </c>
      <c r="BI29" s="6">
        <v>1.3</v>
      </c>
      <c r="BJ29" s="44">
        <v>1.3</v>
      </c>
      <c r="BK29" s="45">
        <v>24.546130952380999</v>
      </c>
      <c r="BL29" s="6">
        <v>21.2431428571429</v>
      </c>
      <c r="BM29" s="6">
        <v>17.423968253968301</v>
      </c>
      <c r="BN29" s="6">
        <v>18.809999999999999</v>
      </c>
      <c r="BO29" s="6">
        <v>16.356571428571399</v>
      </c>
      <c r="BP29" s="6">
        <v>13.7619714285714</v>
      </c>
      <c r="BQ29" s="6">
        <v>14.1417032967033</v>
      </c>
      <c r="BR29" s="58">
        <v>17.530293650793698</v>
      </c>
      <c r="BS29" s="59">
        <v>23.756093750000002</v>
      </c>
      <c r="BT29" s="6">
        <v>18.886983333333301</v>
      </c>
      <c r="BU29" s="6">
        <v>14.266</v>
      </c>
      <c r="BV29" s="6">
        <v>13.670999999999999</v>
      </c>
      <c r="BW29" s="6">
        <v>11.430999999999999</v>
      </c>
      <c r="BX29" s="6">
        <v>11.0514777777778</v>
      </c>
      <c r="BY29" s="7">
        <v>10.5189883189451</v>
      </c>
    </row>
    <row r="30" spans="2:77" x14ac:dyDescent="0.2">
      <c r="B30" s="28" t="s">
        <v>171</v>
      </c>
      <c r="C30" s="29">
        <v>12.25</v>
      </c>
      <c r="D30" s="6">
        <v>10.63</v>
      </c>
      <c r="E30" s="6">
        <v>9.35</v>
      </c>
      <c r="F30" s="6">
        <v>9.35</v>
      </c>
      <c r="G30" s="6">
        <v>8.7100000000000009</v>
      </c>
      <c r="H30" s="6">
        <v>8.0380000000000003</v>
      </c>
      <c r="I30" s="6">
        <v>8.3038461538461501</v>
      </c>
      <c r="J30" s="58">
        <v>8.7100000000000009</v>
      </c>
      <c r="K30" s="59">
        <v>8.65</v>
      </c>
      <c r="L30" s="6">
        <v>7.99</v>
      </c>
      <c r="M30" s="6">
        <v>7.798</v>
      </c>
      <c r="N30" s="6">
        <v>7.7644000000000002</v>
      </c>
      <c r="O30" s="6">
        <v>7.7644000000000002</v>
      </c>
      <c r="P30" s="6">
        <v>7.7548000000000004</v>
      </c>
      <c r="Q30" s="44">
        <v>7.7509600000000001</v>
      </c>
      <c r="R30" s="45">
        <v>6.37</v>
      </c>
      <c r="S30" s="6">
        <v>6.37</v>
      </c>
      <c r="T30" s="6">
        <v>6.37</v>
      </c>
      <c r="U30" s="6">
        <v>6.37</v>
      </c>
      <c r="V30" s="6">
        <v>6.37</v>
      </c>
      <c r="W30" s="6">
        <v>6.37</v>
      </c>
      <c r="X30" s="6">
        <v>6.37</v>
      </c>
      <c r="Y30" s="58">
        <v>6.37</v>
      </c>
      <c r="Z30" s="59">
        <v>6.37</v>
      </c>
      <c r="AA30" s="6">
        <v>6.37</v>
      </c>
      <c r="AB30" s="6">
        <v>6.37</v>
      </c>
      <c r="AC30" s="6">
        <v>6.37</v>
      </c>
      <c r="AD30" s="6">
        <v>6.37</v>
      </c>
      <c r="AE30" s="6">
        <v>6.37</v>
      </c>
      <c r="AF30" s="44">
        <v>6.37</v>
      </c>
      <c r="AG30" s="45">
        <v>2.2000000000000002</v>
      </c>
      <c r="AH30" s="6">
        <v>2.2000000000000002</v>
      </c>
      <c r="AI30" s="6">
        <v>2.2000000000000002</v>
      </c>
      <c r="AJ30" s="6">
        <v>2.2000000000000002</v>
      </c>
      <c r="AK30" s="6">
        <v>2.2000000000000002</v>
      </c>
      <c r="AL30" s="6">
        <v>2.2000000000000002</v>
      </c>
      <c r="AM30" s="6">
        <v>2.2000000000000002</v>
      </c>
      <c r="AN30" s="58">
        <v>2.2000000000000002</v>
      </c>
      <c r="AO30" s="59">
        <v>2.2000000000000002</v>
      </c>
      <c r="AP30" s="6">
        <v>2.2000000000000002</v>
      </c>
      <c r="AQ30" s="6">
        <v>2.2000000000000002</v>
      </c>
      <c r="AR30" s="6">
        <v>2.2000000000000002</v>
      </c>
      <c r="AS30" s="6">
        <v>2.2000000000000002</v>
      </c>
      <c r="AT30" s="6">
        <v>2.2000000000000002</v>
      </c>
      <c r="AU30" s="44">
        <v>2.2000000000000002</v>
      </c>
      <c r="AV30" s="45">
        <v>1.3</v>
      </c>
      <c r="AW30" s="6">
        <v>1.3</v>
      </c>
      <c r="AX30" s="6">
        <v>1.3</v>
      </c>
      <c r="AY30" s="6">
        <v>1.3</v>
      </c>
      <c r="AZ30" s="6">
        <v>1.3</v>
      </c>
      <c r="BA30" s="6">
        <v>1.3</v>
      </c>
      <c r="BB30" s="6">
        <v>1.3</v>
      </c>
      <c r="BC30" s="58">
        <v>1.3</v>
      </c>
      <c r="BD30" s="59">
        <v>1.3</v>
      </c>
      <c r="BE30" s="6">
        <v>1.3</v>
      </c>
      <c r="BF30" s="6">
        <v>1.3</v>
      </c>
      <c r="BG30" s="6">
        <v>1.3</v>
      </c>
      <c r="BH30" s="6">
        <v>1.3</v>
      </c>
      <c r="BI30" s="6">
        <v>1.3</v>
      </c>
      <c r="BJ30" s="44">
        <v>1.3</v>
      </c>
      <c r="BK30" s="45">
        <v>22.12</v>
      </c>
      <c r="BL30" s="6">
        <v>20.5</v>
      </c>
      <c r="BM30" s="6">
        <v>19.22</v>
      </c>
      <c r="BN30" s="6">
        <v>19.22</v>
      </c>
      <c r="BO30" s="6">
        <v>18.579999999999998</v>
      </c>
      <c r="BP30" s="6">
        <v>17.908000000000001</v>
      </c>
      <c r="BQ30" s="6">
        <v>18.173846153846199</v>
      </c>
      <c r="BR30" s="58">
        <v>18.579999999999998</v>
      </c>
      <c r="BS30" s="59">
        <v>18.52</v>
      </c>
      <c r="BT30" s="6">
        <v>17.86</v>
      </c>
      <c r="BU30" s="6">
        <v>17.667999999999999</v>
      </c>
      <c r="BV30" s="6">
        <v>17.634399999999999</v>
      </c>
      <c r="BW30" s="6">
        <v>17.634399999999999</v>
      </c>
      <c r="BX30" s="6">
        <v>17.6248</v>
      </c>
      <c r="BY30" s="7">
        <v>17.62096</v>
      </c>
    </row>
    <row r="31" spans="2:77" x14ac:dyDescent="0.2">
      <c r="B31" s="28" t="s">
        <v>170</v>
      </c>
      <c r="C31" s="29">
        <v>13.059111607142899</v>
      </c>
      <c r="D31" s="6">
        <v>10.426234285714299</v>
      </c>
      <c r="E31" s="6">
        <v>7.7350190476190503</v>
      </c>
      <c r="F31" s="6">
        <v>8.4189361904761899</v>
      </c>
      <c r="G31" s="6">
        <v>6.8086245714285702</v>
      </c>
      <c r="H31" s="6">
        <v>5.1022873714285701</v>
      </c>
      <c r="I31" s="6">
        <v>6.3593729670329697</v>
      </c>
      <c r="J31" s="58">
        <v>7.4005157142857199</v>
      </c>
      <c r="K31" s="59">
        <v>8.1784687500000004</v>
      </c>
      <c r="L31" s="6">
        <v>7.0763980000000002</v>
      </c>
      <c r="M31" s="6">
        <v>7.5667866666666699</v>
      </c>
      <c r="N31" s="6">
        <v>6.9078393333333299</v>
      </c>
      <c r="O31" s="6">
        <v>5.0373299999999999</v>
      </c>
      <c r="P31" s="6">
        <v>4.79345</v>
      </c>
      <c r="Q31" s="44">
        <v>4.3774117494619098</v>
      </c>
      <c r="R31" s="45">
        <v>5.2836309523809497</v>
      </c>
      <c r="S31" s="6">
        <v>5.24857142857143</v>
      </c>
      <c r="T31" s="6">
        <v>4.8269841269841303</v>
      </c>
      <c r="U31" s="6">
        <v>5.2679365079365104</v>
      </c>
      <c r="V31" s="6">
        <v>4.8864761904761904</v>
      </c>
      <c r="W31" s="6">
        <v>4.4759428571428597</v>
      </c>
      <c r="X31" s="6">
        <v>5.0136263736263702</v>
      </c>
      <c r="Y31" s="58">
        <v>5.2680952380952402</v>
      </c>
      <c r="Z31" s="59">
        <v>5.8312499999999998</v>
      </c>
      <c r="AA31" s="6">
        <v>5.798</v>
      </c>
      <c r="AB31" s="6">
        <v>5.36</v>
      </c>
      <c r="AC31" s="6">
        <v>5.173</v>
      </c>
      <c r="AD31" s="6">
        <v>5.173</v>
      </c>
      <c r="AE31" s="6">
        <v>5.2116666666666696</v>
      </c>
      <c r="AF31" s="44">
        <v>5.00653214029483</v>
      </c>
      <c r="AG31" s="45">
        <v>0.38</v>
      </c>
      <c r="AH31" s="6">
        <v>0.38</v>
      </c>
      <c r="AI31" s="6">
        <v>0.38</v>
      </c>
      <c r="AJ31" s="6">
        <v>0.38</v>
      </c>
      <c r="AK31" s="6">
        <v>0.38</v>
      </c>
      <c r="AL31" s="6">
        <v>0.38</v>
      </c>
      <c r="AM31" s="6">
        <v>0.38</v>
      </c>
      <c r="AN31" s="58">
        <v>0.38</v>
      </c>
      <c r="AO31" s="59">
        <v>0.38</v>
      </c>
      <c r="AP31" s="6">
        <v>0.38</v>
      </c>
      <c r="AQ31" s="6">
        <v>0.38</v>
      </c>
      <c r="AR31" s="6">
        <v>0.38</v>
      </c>
      <c r="AS31" s="6">
        <v>0.38</v>
      </c>
      <c r="AT31" s="6">
        <v>0.38</v>
      </c>
      <c r="AU31" s="44">
        <v>0.38</v>
      </c>
      <c r="AV31" s="45">
        <v>1.3</v>
      </c>
      <c r="AW31" s="6">
        <v>1.3</v>
      </c>
      <c r="AX31" s="6">
        <v>1.3</v>
      </c>
      <c r="AY31" s="6">
        <v>1.3</v>
      </c>
      <c r="AZ31" s="6">
        <v>1.3</v>
      </c>
      <c r="BA31" s="6">
        <v>1.3</v>
      </c>
      <c r="BB31" s="6">
        <v>1.3</v>
      </c>
      <c r="BC31" s="58">
        <v>1.3</v>
      </c>
      <c r="BD31" s="59">
        <v>1.3</v>
      </c>
      <c r="BE31" s="6">
        <v>1.3</v>
      </c>
      <c r="BF31" s="6">
        <v>1.3</v>
      </c>
      <c r="BG31" s="6">
        <v>1.3</v>
      </c>
      <c r="BH31" s="6">
        <v>1.3</v>
      </c>
      <c r="BI31" s="6">
        <v>1.3</v>
      </c>
      <c r="BJ31" s="44">
        <v>1.3</v>
      </c>
      <c r="BK31" s="45">
        <v>20.022742559523799</v>
      </c>
      <c r="BL31" s="6">
        <v>17.3548057142857</v>
      </c>
      <c r="BM31" s="6">
        <v>14.2420031746032</v>
      </c>
      <c r="BN31" s="6">
        <v>15.366872698412701</v>
      </c>
      <c r="BO31" s="6">
        <v>13.3751007619048</v>
      </c>
      <c r="BP31" s="6">
        <v>11.258230228571399</v>
      </c>
      <c r="BQ31" s="6">
        <v>13.0529993406593</v>
      </c>
      <c r="BR31" s="58">
        <v>14.348610952381</v>
      </c>
      <c r="BS31" s="59">
        <v>15.689718750000001</v>
      </c>
      <c r="BT31" s="6">
        <v>14.554398000000001</v>
      </c>
      <c r="BU31" s="6">
        <v>14.6067866666667</v>
      </c>
      <c r="BV31" s="6">
        <v>13.760839333333299</v>
      </c>
      <c r="BW31" s="6">
        <v>11.890330000000001</v>
      </c>
      <c r="BX31" s="6">
        <v>11.685116666666699</v>
      </c>
      <c r="BY31" s="7">
        <v>11.0639438897567</v>
      </c>
    </row>
    <row r="32" spans="2:77" x14ac:dyDescent="0.2">
      <c r="B32" s="28" t="s">
        <v>169</v>
      </c>
      <c r="C32" s="29">
        <v>11.185</v>
      </c>
      <c r="D32" s="6">
        <v>10.980560000000001</v>
      </c>
      <c r="E32" s="6">
        <v>9.0025333333333304</v>
      </c>
      <c r="F32" s="6">
        <v>10.968400000000001</v>
      </c>
      <c r="G32" s="6">
        <v>9.2295200000000008</v>
      </c>
      <c r="H32" s="6">
        <v>7.3398560000000002</v>
      </c>
      <c r="I32" s="6">
        <v>9.7219999999999995</v>
      </c>
      <c r="J32" s="58">
        <v>10.9694133333333</v>
      </c>
      <c r="K32" s="59">
        <v>11.9887</v>
      </c>
      <c r="L32" s="6">
        <v>11.561875000000001</v>
      </c>
      <c r="M32" s="6">
        <v>8.16</v>
      </c>
      <c r="N32" s="6">
        <v>7.2880000000000003</v>
      </c>
      <c r="O32" s="6">
        <v>5.9180000000000001</v>
      </c>
      <c r="P32" s="6">
        <v>5.2460000000000004</v>
      </c>
      <c r="Q32" s="44">
        <v>4.4588000000000001</v>
      </c>
      <c r="R32" s="45">
        <v>8.5859375</v>
      </c>
      <c r="S32" s="6">
        <v>8.4548000000000005</v>
      </c>
      <c r="T32" s="6">
        <v>7.1859999999999999</v>
      </c>
      <c r="U32" s="6">
        <v>8.4469999999999992</v>
      </c>
      <c r="V32" s="6">
        <v>7.3315999999999999</v>
      </c>
      <c r="W32" s="6">
        <v>6.1194800000000003</v>
      </c>
      <c r="X32" s="6">
        <v>7.6475</v>
      </c>
      <c r="Y32" s="58">
        <v>8.4476499999999994</v>
      </c>
      <c r="Z32" s="59">
        <v>9.1014687500000004</v>
      </c>
      <c r="AA32" s="6">
        <v>8.9962499999999999</v>
      </c>
      <c r="AB32" s="6">
        <v>8.9034999999999993</v>
      </c>
      <c r="AC32" s="6">
        <v>8.2996499999999997</v>
      </c>
      <c r="AD32" s="6">
        <v>8.2996499999999997</v>
      </c>
      <c r="AE32" s="6">
        <v>8.7475000000000005</v>
      </c>
      <c r="AF32" s="44">
        <v>8.2046062966037905</v>
      </c>
      <c r="AG32" s="45">
        <v>1.1499999999999999</v>
      </c>
      <c r="AH32" s="6">
        <v>1.1499999999999999</v>
      </c>
      <c r="AI32" s="6">
        <v>1.1499999999999999</v>
      </c>
      <c r="AJ32" s="6">
        <v>1.1499999999999999</v>
      </c>
      <c r="AK32" s="6">
        <v>1.1499999999999999</v>
      </c>
      <c r="AL32" s="6">
        <v>1.1499999999999999</v>
      </c>
      <c r="AM32" s="6">
        <v>1.1499999999999999</v>
      </c>
      <c r="AN32" s="58">
        <v>1.1499999999999999</v>
      </c>
      <c r="AO32" s="59">
        <v>1.1499999999999999</v>
      </c>
      <c r="AP32" s="6">
        <v>1.1499999999999999</v>
      </c>
      <c r="AQ32" s="6">
        <v>1.1499999999999999</v>
      </c>
      <c r="AR32" s="6">
        <v>1.1499999999999999</v>
      </c>
      <c r="AS32" s="6">
        <v>0.71</v>
      </c>
      <c r="AT32" s="6">
        <v>0.71</v>
      </c>
      <c r="AU32" s="44">
        <v>0.71</v>
      </c>
      <c r="AV32" s="45">
        <v>1.3</v>
      </c>
      <c r="AW32" s="6">
        <v>1.3</v>
      </c>
      <c r="AX32" s="6">
        <v>1.3</v>
      </c>
      <c r="AY32" s="6">
        <v>1.3</v>
      </c>
      <c r="AZ32" s="6">
        <v>1.3</v>
      </c>
      <c r="BA32" s="6">
        <v>1.3</v>
      </c>
      <c r="BB32" s="6">
        <v>1.3</v>
      </c>
      <c r="BC32" s="58">
        <v>1.3</v>
      </c>
      <c r="BD32" s="59">
        <v>1.3</v>
      </c>
      <c r="BE32" s="6">
        <v>1.3</v>
      </c>
      <c r="BF32" s="6">
        <v>1.3</v>
      </c>
      <c r="BG32" s="6">
        <v>1.3</v>
      </c>
      <c r="BH32" s="6">
        <v>1.3</v>
      </c>
      <c r="BI32" s="6">
        <v>1.3</v>
      </c>
      <c r="BJ32" s="44">
        <v>1.3</v>
      </c>
      <c r="BK32" s="45">
        <v>22.220937500000002</v>
      </c>
      <c r="BL32" s="6">
        <v>21.885359999999999</v>
      </c>
      <c r="BM32" s="6">
        <v>18.638533333333299</v>
      </c>
      <c r="BN32" s="6">
        <v>21.865400000000001</v>
      </c>
      <c r="BO32" s="6">
        <v>19.011119999999998</v>
      </c>
      <c r="BP32" s="6">
        <v>15.909336</v>
      </c>
      <c r="BQ32" s="6">
        <v>19.819500000000001</v>
      </c>
      <c r="BR32" s="58">
        <v>21.867063333333299</v>
      </c>
      <c r="BS32" s="59">
        <v>23.540168749999999</v>
      </c>
      <c r="BT32" s="6">
        <v>23.008125</v>
      </c>
      <c r="BU32" s="6">
        <v>19.513500000000001</v>
      </c>
      <c r="BV32" s="6">
        <v>18.037649999999999</v>
      </c>
      <c r="BW32" s="6">
        <v>16.227650000000001</v>
      </c>
      <c r="BX32" s="6">
        <v>16.003499999999999</v>
      </c>
      <c r="BY32" s="7">
        <v>14.673406296603799</v>
      </c>
    </row>
    <row r="33" spans="2:77" x14ac:dyDescent="0.2">
      <c r="B33" s="28" t="s">
        <v>168</v>
      </c>
      <c r="C33" s="29">
        <v>18.5885416666667</v>
      </c>
      <c r="D33" s="6">
        <v>15.054</v>
      </c>
      <c r="E33" s="6">
        <v>11.985555555555599</v>
      </c>
      <c r="F33" s="6">
        <v>12.294222222222199</v>
      </c>
      <c r="G33" s="6">
        <v>10.6405333333333</v>
      </c>
      <c r="H33" s="6">
        <v>8.8971599999999995</v>
      </c>
      <c r="I33" s="6">
        <v>9.8495384615384598</v>
      </c>
      <c r="J33" s="58">
        <v>10.907666666666699</v>
      </c>
      <c r="K33" s="59">
        <v>11.171875</v>
      </c>
      <c r="L33" s="6">
        <v>9.7186000000000003</v>
      </c>
      <c r="M33" s="6">
        <v>10.6086666666667</v>
      </c>
      <c r="N33" s="6">
        <v>9.6259333333333306</v>
      </c>
      <c r="O33" s="6">
        <v>5.4723333333333297</v>
      </c>
      <c r="P33" s="6">
        <v>4.9532222222222204</v>
      </c>
      <c r="Q33" s="44">
        <v>4.3048440467649396</v>
      </c>
      <c r="R33" s="45">
        <v>6.3377232142857096</v>
      </c>
      <c r="S33" s="6">
        <v>6.3114285714285696</v>
      </c>
      <c r="T33" s="6">
        <v>5.9952380952380997</v>
      </c>
      <c r="U33" s="6">
        <v>6.3259523809523799</v>
      </c>
      <c r="V33" s="6">
        <v>6.0398571428571399</v>
      </c>
      <c r="W33" s="6">
        <v>5.7319571428571399</v>
      </c>
      <c r="X33" s="6">
        <v>6.1352197802197797</v>
      </c>
      <c r="Y33" s="58">
        <v>6.3260714285714297</v>
      </c>
      <c r="Z33" s="59">
        <v>6.7484374999999996</v>
      </c>
      <c r="AA33" s="6">
        <v>6.7234999999999996</v>
      </c>
      <c r="AB33" s="6">
        <v>6.76</v>
      </c>
      <c r="AC33" s="6">
        <v>6.5730000000000004</v>
      </c>
      <c r="AD33" s="6">
        <v>5.5297333333333301</v>
      </c>
      <c r="AE33" s="6">
        <v>5.5348888888888901</v>
      </c>
      <c r="AF33" s="44">
        <v>5.5075376187059799</v>
      </c>
      <c r="AG33" s="45">
        <v>0.31</v>
      </c>
      <c r="AH33" s="6">
        <v>0.31</v>
      </c>
      <c r="AI33" s="6">
        <v>0.31</v>
      </c>
      <c r="AJ33" s="6">
        <v>0.31</v>
      </c>
      <c r="AK33" s="6">
        <v>0.31</v>
      </c>
      <c r="AL33" s="6">
        <v>0.31</v>
      </c>
      <c r="AM33" s="6">
        <v>0.31</v>
      </c>
      <c r="AN33" s="58">
        <v>0.31</v>
      </c>
      <c r="AO33" s="59">
        <v>0.31</v>
      </c>
      <c r="AP33" s="6">
        <v>0.31</v>
      </c>
      <c r="AQ33" s="6">
        <v>0.31</v>
      </c>
      <c r="AR33" s="6">
        <v>0.31</v>
      </c>
      <c r="AS33" s="6">
        <v>0.31</v>
      </c>
      <c r="AT33" s="6">
        <v>0.31</v>
      </c>
      <c r="AU33" s="44">
        <v>0.31</v>
      </c>
      <c r="AV33" s="45">
        <v>1.3</v>
      </c>
      <c r="AW33" s="6">
        <v>1.3</v>
      </c>
      <c r="AX33" s="6">
        <v>1.3</v>
      </c>
      <c r="AY33" s="6">
        <v>1.3</v>
      </c>
      <c r="AZ33" s="6">
        <v>1.3</v>
      </c>
      <c r="BA33" s="6">
        <v>1.3</v>
      </c>
      <c r="BB33" s="6">
        <v>1.3</v>
      </c>
      <c r="BC33" s="58">
        <v>1.3</v>
      </c>
      <c r="BD33" s="59">
        <v>1.3</v>
      </c>
      <c r="BE33" s="6">
        <v>1.3</v>
      </c>
      <c r="BF33" s="6">
        <v>1.3</v>
      </c>
      <c r="BG33" s="6">
        <v>1.3</v>
      </c>
      <c r="BH33" s="6">
        <v>1.3</v>
      </c>
      <c r="BI33" s="6">
        <v>1.3</v>
      </c>
      <c r="BJ33" s="44">
        <v>1.3</v>
      </c>
      <c r="BK33" s="45">
        <v>26.536264880952402</v>
      </c>
      <c r="BL33" s="6">
        <v>22.975428571428601</v>
      </c>
      <c r="BM33" s="6">
        <v>19.590793650793699</v>
      </c>
      <c r="BN33" s="6">
        <v>20.2301746031746</v>
      </c>
      <c r="BO33" s="6">
        <v>18.290390476190499</v>
      </c>
      <c r="BP33" s="6">
        <v>16.239117142857101</v>
      </c>
      <c r="BQ33" s="6">
        <v>17.5947582417582</v>
      </c>
      <c r="BR33" s="58">
        <v>18.843738095238098</v>
      </c>
      <c r="BS33" s="59">
        <v>19.530312500000001</v>
      </c>
      <c r="BT33" s="6">
        <v>18.052099999999999</v>
      </c>
      <c r="BU33" s="6">
        <v>18.978666666666701</v>
      </c>
      <c r="BV33" s="6">
        <v>17.8089333333333</v>
      </c>
      <c r="BW33" s="6">
        <v>12.612066666666699</v>
      </c>
      <c r="BX33" s="6">
        <v>12.0981111111111</v>
      </c>
      <c r="BY33" s="7">
        <v>11.422381665470899</v>
      </c>
    </row>
    <row r="34" spans="2:77" x14ac:dyDescent="0.2">
      <c r="B34" s="28" t="s">
        <v>167</v>
      </c>
      <c r="C34" s="29">
        <v>18.585000000000001</v>
      </c>
      <c r="D34" s="6">
        <v>14.986800000000001</v>
      </c>
      <c r="E34" s="6">
        <v>11.4593333333333</v>
      </c>
      <c r="F34" s="6">
        <v>12.178000000000001</v>
      </c>
      <c r="G34" s="6">
        <v>10.143599999999999</v>
      </c>
      <c r="H34" s="6">
        <v>7.9780800000000003</v>
      </c>
      <c r="I34" s="6">
        <v>9.4195384615384601</v>
      </c>
      <c r="J34" s="58">
        <v>10.7918</v>
      </c>
      <c r="K34" s="59">
        <v>10.918875</v>
      </c>
      <c r="L34" s="6">
        <v>9.4382999999999999</v>
      </c>
      <c r="M34" s="6">
        <v>7.9226666666666699</v>
      </c>
      <c r="N34" s="6">
        <v>7.5292000000000003</v>
      </c>
      <c r="O34" s="6">
        <v>8.1311999999999998</v>
      </c>
      <c r="P34" s="6">
        <v>7.8926666666666696</v>
      </c>
      <c r="Q34" s="44">
        <v>7.4619947343331097</v>
      </c>
      <c r="R34" s="45">
        <v>7.65</v>
      </c>
      <c r="S34" s="6">
        <v>7.524</v>
      </c>
      <c r="T34" s="6">
        <v>6.4466666666666699</v>
      </c>
      <c r="U34" s="6">
        <v>7.4733333333333301</v>
      </c>
      <c r="V34" s="6">
        <v>6.548</v>
      </c>
      <c r="W34" s="6">
        <v>5.5343999999999998</v>
      </c>
      <c r="X34" s="6">
        <v>6.77076923076923</v>
      </c>
      <c r="Y34" s="58">
        <v>7.4740000000000002</v>
      </c>
      <c r="Z34" s="59">
        <v>7.8412499999999996</v>
      </c>
      <c r="AA34" s="6">
        <v>7.7690000000000001</v>
      </c>
      <c r="AB34" s="6">
        <v>7.84</v>
      </c>
      <c r="AC34" s="6">
        <v>7.3680000000000003</v>
      </c>
      <c r="AD34" s="6">
        <v>7.3680000000000003</v>
      </c>
      <c r="AE34" s="6">
        <v>7.84</v>
      </c>
      <c r="AF34" s="44">
        <v>7.3739210149966796</v>
      </c>
      <c r="AG34" s="45">
        <v>0.5</v>
      </c>
      <c r="AH34" s="6">
        <v>0.5</v>
      </c>
      <c r="AI34" s="6">
        <v>0.5</v>
      </c>
      <c r="AJ34" s="6">
        <v>0.5</v>
      </c>
      <c r="AK34" s="6">
        <v>0.5</v>
      </c>
      <c r="AL34" s="6">
        <v>0.5</v>
      </c>
      <c r="AM34" s="6">
        <v>0.5</v>
      </c>
      <c r="AN34" s="58">
        <v>0.5</v>
      </c>
      <c r="AO34" s="59">
        <v>0.5</v>
      </c>
      <c r="AP34" s="6">
        <v>0.5</v>
      </c>
      <c r="AQ34" s="6">
        <v>0.5</v>
      </c>
      <c r="AR34" s="6">
        <v>0.5</v>
      </c>
      <c r="AS34" s="6">
        <v>0.5</v>
      </c>
      <c r="AT34" s="6">
        <v>0.5</v>
      </c>
      <c r="AU34" s="44">
        <v>0.5</v>
      </c>
      <c r="AV34" s="45">
        <v>1.3</v>
      </c>
      <c r="AW34" s="6">
        <v>1.3</v>
      </c>
      <c r="AX34" s="6">
        <v>1.3</v>
      </c>
      <c r="AY34" s="6">
        <v>1.3</v>
      </c>
      <c r="AZ34" s="6">
        <v>1.3</v>
      </c>
      <c r="BA34" s="6">
        <v>1.3</v>
      </c>
      <c r="BB34" s="6">
        <v>1.3</v>
      </c>
      <c r="BC34" s="58">
        <v>1.3</v>
      </c>
      <c r="BD34" s="59">
        <v>1.3</v>
      </c>
      <c r="BE34" s="6">
        <v>1.3</v>
      </c>
      <c r="BF34" s="6">
        <v>1.3</v>
      </c>
      <c r="BG34" s="6">
        <v>1.3</v>
      </c>
      <c r="BH34" s="6">
        <v>1.3</v>
      </c>
      <c r="BI34" s="6">
        <v>1.3</v>
      </c>
      <c r="BJ34" s="44">
        <v>1.3</v>
      </c>
      <c r="BK34" s="45">
        <v>28.035</v>
      </c>
      <c r="BL34" s="6">
        <v>24.3108</v>
      </c>
      <c r="BM34" s="6">
        <v>19.706</v>
      </c>
      <c r="BN34" s="6">
        <v>21.451333333333299</v>
      </c>
      <c r="BO34" s="6">
        <v>18.491599999999998</v>
      </c>
      <c r="BP34" s="6">
        <v>15.312480000000001</v>
      </c>
      <c r="BQ34" s="6">
        <v>17.990307692307699</v>
      </c>
      <c r="BR34" s="58">
        <v>20.065799999999999</v>
      </c>
      <c r="BS34" s="59">
        <v>20.560124999999999</v>
      </c>
      <c r="BT34" s="6">
        <v>19.007300000000001</v>
      </c>
      <c r="BU34" s="6">
        <v>17.562666666666701</v>
      </c>
      <c r="BV34" s="6">
        <v>16.697199999999999</v>
      </c>
      <c r="BW34" s="6">
        <v>17.299199999999999</v>
      </c>
      <c r="BX34" s="6">
        <v>17.532666666666699</v>
      </c>
      <c r="BY34" s="7">
        <v>16.635915749329801</v>
      </c>
    </row>
    <row r="35" spans="2:77" x14ac:dyDescent="0.2">
      <c r="B35" s="28" t="s">
        <v>166</v>
      </c>
      <c r="C35" s="29">
        <v>23.0966666666667</v>
      </c>
      <c r="D35" s="6">
        <v>18.822800000000001</v>
      </c>
      <c r="E35" s="6">
        <v>14.5682222222222</v>
      </c>
      <c r="F35" s="6">
        <v>15.4982222222222</v>
      </c>
      <c r="G35" s="6">
        <v>13.017533333333301</v>
      </c>
      <c r="H35" s="6">
        <v>10.38026</v>
      </c>
      <c r="I35" s="6">
        <v>12.186653846153799</v>
      </c>
      <c r="J35" s="58">
        <v>13.845405555555599</v>
      </c>
      <c r="K35" s="59">
        <v>14.1386354166667</v>
      </c>
      <c r="L35" s="6">
        <v>12.3553388888889</v>
      </c>
      <c r="M35" s="6">
        <v>13.220777777777799</v>
      </c>
      <c r="N35" s="6">
        <v>12.1947666666667</v>
      </c>
      <c r="O35" s="6">
        <v>7.3276500000000002</v>
      </c>
      <c r="P35" s="6">
        <v>7.1170999999999998</v>
      </c>
      <c r="Q35" s="44">
        <v>6.6886973149935303</v>
      </c>
      <c r="R35" s="45">
        <v>9.91</v>
      </c>
      <c r="S35" s="6">
        <v>9.7896000000000001</v>
      </c>
      <c r="T35" s="6">
        <v>8.5053333333333292</v>
      </c>
      <c r="U35" s="6">
        <v>9.7653333333333308</v>
      </c>
      <c r="V35" s="6">
        <v>8.6443999999999992</v>
      </c>
      <c r="W35" s="6">
        <v>7.4233200000000004</v>
      </c>
      <c r="X35" s="6">
        <v>8.9402307692307694</v>
      </c>
      <c r="Y35" s="58">
        <v>9.7660333333333291</v>
      </c>
      <c r="Z35" s="59">
        <v>10.373312500000001</v>
      </c>
      <c r="AA35" s="6">
        <v>10.2672333333333</v>
      </c>
      <c r="AB35" s="6">
        <v>8.8557500000000005</v>
      </c>
      <c r="AC35" s="6">
        <v>8.3977749999999993</v>
      </c>
      <c r="AD35" s="6">
        <v>8.3977749999999993</v>
      </c>
      <c r="AE35" s="6">
        <v>8.7668499999999998</v>
      </c>
      <c r="AF35" s="44">
        <v>8.3600006024773492</v>
      </c>
      <c r="AG35" s="45">
        <v>0.35</v>
      </c>
      <c r="AH35" s="6">
        <v>0.35</v>
      </c>
      <c r="AI35" s="6">
        <v>0.35</v>
      </c>
      <c r="AJ35" s="6">
        <v>0.35</v>
      </c>
      <c r="AK35" s="6">
        <v>0.35</v>
      </c>
      <c r="AL35" s="6">
        <v>0.35</v>
      </c>
      <c r="AM35" s="6">
        <v>0.35</v>
      </c>
      <c r="AN35" s="58">
        <v>0.35</v>
      </c>
      <c r="AO35" s="59">
        <v>0.35</v>
      </c>
      <c r="AP35" s="6">
        <v>0.35</v>
      </c>
      <c r="AQ35" s="6">
        <v>0.35</v>
      </c>
      <c r="AR35" s="6">
        <v>0.35</v>
      </c>
      <c r="AS35" s="6">
        <v>0.35</v>
      </c>
      <c r="AT35" s="6">
        <v>0.35</v>
      </c>
      <c r="AU35" s="44">
        <v>0.35</v>
      </c>
      <c r="AV35" s="45">
        <v>1.3</v>
      </c>
      <c r="AW35" s="6">
        <v>1.3</v>
      </c>
      <c r="AX35" s="6">
        <v>1.3</v>
      </c>
      <c r="AY35" s="6">
        <v>1.3</v>
      </c>
      <c r="AZ35" s="6">
        <v>1.3</v>
      </c>
      <c r="BA35" s="6">
        <v>1.3</v>
      </c>
      <c r="BB35" s="6">
        <v>1.3</v>
      </c>
      <c r="BC35" s="58">
        <v>1.3</v>
      </c>
      <c r="BD35" s="59">
        <v>1.3</v>
      </c>
      <c r="BE35" s="6">
        <v>1.3</v>
      </c>
      <c r="BF35" s="6">
        <v>1.3</v>
      </c>
      <c r="BG35" s="6">
        <v>1.3</v>
      </c>
      <c r="BH35" s="6">
        <v>1.3</v>
      </c>
      <c r="BI35" s="6">
        <v>1.3</v>
      </c>
      <c r="BJ35" s="44">
        <v>1.3</v>
      </c>
      <c r="BK35" s="45">
        <v>34.656666666666702</v>
      </c>
      <c r="BL35" s="6">
        <v>30.2624</v>
      </c>
      <c r="BM35" s="6">
        <v>24.723555555555599</v>
      </c>
      <c r="BN35" s="6">
        <v>26.9135555555556</v>
      </c>
      <c r="BO35" s="6">
        <v>23.3119333333333</v>
      </c>
      <c r="BP35" s="6">
        <v>19.453579999999999</v>
      </c>
      <c r="BQ35" s="6">
        <v>22.776884615384599</v>
      </c>
      <c r="BR35" s="58">
        <v>25.2614388888889</v>
      </c>
      <c r="BS35" s="59">
        <v>26.161947916666701</v>
      </c>
      <c r="BT35" s="6">
        <v>24.272572222222198</v>
      </c>
      <c r="BU35" s="6">
        <v>23.7265277777778</v>
      </c>
      <c r="BV35" s="6">
        <v>22.2425416666667</v>
      </c>
      <c r="BW35" s="6">
        <v>17.375425</v>
      </c>
      <c r="BX35" s="6">
        <v>17.533950000000001</v>
      </c>
      <c r="BY35" s="7">
        <v>16.698697917470898</v>
      </c>
    </row>
    <row r="36" spans="2:77" x14ac:dyDescent="0.2">
      <c r="B36" s="28" t="s">
        <v>165</v>
      </c>
      <c r="C36" s="29">
        <v>18.874627976190499</v>
      </c>
      <c r="D36" s="6">
        <v>15.0402857142857</v>
      </c>
      <c r="E36" s="6">
        <v>11.400158730158701</v>
      </c>
      <c r="F36" s="6">
        <v>12.0836349206349</v>
      </c>
      <c r="G36" s="6">
        <v>9.9990380952381006</v>
      </c>
      <c r="H36" s="6">
        <v>7.7947114285714303</v>
      </c>
      <c r="I36" s="6">
        <v>9.2484285714285708</v>
      </c>
      <c r="J36" s="58">
        <v>10.5905476190476</v>
      </c>
      <c r="K36" s="59">
        <v>17.884374999999999</v>
      </c>
      <c r="L36" s="6">
        <v>12.5162</v>
      </c>
      <c r="M36" s="6">
        <v>13.8433333333333</v>
      </c>
      <c r="N36" s="6">
        <v>12.3846666666667</v>
      </c>
      <c r="O36" s="6">
        <v>5.9786666666666699</v>
      </c>
      <c r="P36" s="6">
        <v>5.6844444444444404</v>
      </c>
      <c r="Q36" s="44">
        <v>5.1604880935298896</v>
      </c>
      <c r="R36" s="45">
        <v>6.5</v>
      </c>
      <c r="S36" s="6">
        <v>6.5</v>
      </c>
      <c r="T36" s="6">
        <v>6.5</v>
      </c>
      <c r="U36" s="6">
        <v>6.5</v>
      </c>
      <c r="V36" s="6">
        <v>6.5</v>
      </c>
      <c r="W36" s="6">
        <v>6.5</v>
      </c>
      <c r="X36" s="6">
        <v>6.5</v>
      </c>
      <c r="Y36" s="58">
        <v>6.5</v>
      </c>
      <c r="Z36" s="59">
        <v>6.4</v>
      </c>
      <c r="AA36" s="6">
        <v>6.4</v>
      </c>
      <c r="AB36" s="6">
        <v>6.1</v>
      </c>
      <c r="AC36" s="6">
        <v>6.1</v>
      </c>
      <c r="AD36" s="6">
        <v>6.1</v>
      </c>
      <c r="AE36" s="6">
        <v>5.9</v>
      </c>
      <c r="AF36" s="44">
        <v>5.9</v>
      </c>
      <c r="AG36" s="45">
        <v>0.2</v>
      </c>
      <c r="AH36" s="6">
        <v>0.2</v>
      </c>
      <c r="AI36" s="6">
        <v>0.2</v>
      </c>
      <c r="AJ36" s="6">
        <v>0.2</v>
      </c>
      <c r="AK36" s="6">
        <v>0.2</v>
      </c>
      <c r="AL36" s="6">
        <v>0.2</v>
      </c>
      <c r="AM36" s="6">
        <v>0.2</v>
      </c>
      <c r="AN36" s="58">
        <v>0.2</v>
      </c>
      <c r="AO36" s="59">
        <v>0.2</v>
      </c>
      <c r="AP36" s="6">
        <v>0.2</v>
      </c>
      <c r="AQ36" s="6">
        <v>0.2</v>
      </c>
      <c r="AR36" s="6">
        <v>0.2</v>
      </c>
      <c r="AS36" s="6">
        <v>0.2</v>
      </c>
      <c r="AT36" s="6">
        <v>0.2</v>
      </c>
      <c r="AU36" s="44">
        <v>0.2</v>
      </c>
      <c r="AV36" s="45">
        <v>1.3</v>
      </c>
      <c r="AW36" s="6">
        <v>1.3</v>
      </c>
      <c r="AX36" s="6">
        <v>1.3</v>
      </c>
      <c r="AY36" s="6">
        <v>1.3</v>
      </c>
      <c r="AZ36" s="6">
        <v>1.3</v>
      </c>
      <c r="BA36" s="6">
        <v>1.3</v>
      </c>
      <c r="BB36" s="6">
        <v>1.3</v>
      </c>
      <c r="BC36" s="58">
        <v>1.3</v>
      </c>
      <c r="BD36" s="59">
        <v>1.3</v>
      </c>
      <c r="BE36" s="6">
        <v>1.3</v>
      </c>
      <c r="BF36" s="6">
        <v>1.3</v>
      </c>
      <c r="BG36" s="6">
        <v>1.3</v>
      </c>
      <c r="BH36" s="6">
        <v>1.3</v>
      </c>
      <c r="BI36" s="6">
        <v>1.3</v>
      </c>
      <c r="BJ36" s="44">
        <v>1.3</v>
      </c>
      <c r="BK36" s="45">
        <v>26.874627976190499</v>
      </c>
      <c r="BL36" s="6">
        <v>23.040285714285702</v>
      </c>
      <c r="BM36" s="6">
        <v>19.400158730158701</v>
      </c>
      <c r="BN36" s="6">
        <v>20.0836349206349</v>
      </c>
      <c r="BO36" s="6">
        <v>17.999038095238099</v>
      </c>
      <c r="BP36" s="6">
        <v>15.7947114285714</v>
      </c>
      <c r="BQ36" s="6">
        <v>17.248428571428601</v>
      </c>
      <c r="BR36" s="58">
        <v>18.590547619047602</v>
      </c>
      <c r="BS36" s="59">
        <v>25.784375000000001</v>
      </c>
      <c r="BT36" s="6">
        <v>20.4162</v>
      </c>
      <c r="BU36" s="6">
        <v>21.4433333333333</v>
      </c>
      <c r="BV36" s="6">
        <v>19.984666666666701</v>
      </c>
      <c r="BW36" s="6">
        <v>13.578666666666701</v>
      </c>
      <c r="BX36" s="6">
        <v>13.084444444444401</v>
      </c>
      <c r="BY36" s="7">
        <v>12.5604880935299</v>
      </c>
    </row>
    <row r="37" spans="2:77" x14ac:dyDescent="0.2">
      <c r="B37" s="28" t="s">
        <v>164</v>
      </c>
      <c r="C37" s="29">
        <v>15.868080357142899</v>
      </c>
      <c r="D37" s="6">
        <v>13.099714285714301</v>
      </c>
      <c r="E37" s="6">
        <v>10.144285714285701</v>
      </c>
      <c r="F37" s="6">
        <v>11.004142857142901</v>
      </c>
      <c r="G37" s="6">
        <v>9.1936285714285706</v>
      </c>
      <c r="H37" s="6">
        <v>7.2730885714285698</v>
      </c>
      <c r="I37" s="6">
        <v>8.7646483516483507</v>
      </c>
      <c r="J37" s="58">
        <v>9.9377857142857096</v>
      </c>
      <c r="K37" s="59">
        <v>10.9359375</v>
      </c>
      <c r="L37" s="6">
        <v>10.847200000000001</v>
      </c>
      <c r="M37" s="6">
        <v>10.175333333333301</v>
      </c>
      <c r="N37" s="6">
        <v>8.8142666666666702</v>
      </c>
      <c r="O37" s="6">
        <v>6.391</v>
      </c>
      <c r="P37" s="6">
        <v>5.91766666666667</v>
      </c>
      <c r="Q37" s="44">
        <v>5.1621321402948297</v>
      </c>
      <c r="R37" s="45">
        <v>6.3262648809523796</v>
      </c>
      <c r="S37" s="6">
        <v>6.27542857142857</v>
      </c>
      <c r="T37" s="6">
        <v>5.6641269841269803</v>
      </c>
      <c r="U37" s="6">
        <v>6.3035079365079403</v>
      </c>
      <c r="V37" s="6">
        <v>5.7503904761904803</v>
      </c>
      <c r="W37" s="6">
        <v>5.1551171428571401</v>
      </c>
      <c r="X37" s="6">
        <v>5.9347582417582396</v>
      </c>
      <c r="Y37" s="58">
        <v>6.3037380952380904</v>
      </c>
      <c r="Z37" s="59">
        <v>7.1203124999999998</v>
      </c>
      <c r="AA37" s="6">
        <v>6.6474000000000002</v>
      </c>
      <c r="AB37" s="6">
        <v>5.95</v>
      </c>
      <c r="AC37" s="6">
        <v>5.95</v>
      </c>
      <c r="AD37" s="6">
        <v>6.08653333333333</v>
      </c>
      <c r="AE37" s="6">
        <v>6.1535555555555597</v>
      </c>
      <c r="AF37" s="44">
        <v>5.7979890431777097</v>
      </c>
      <c r="AG37" s="45">
        <v>0.2</v>
      </c>
      <c r="AH37" s="6">
        <v>0.2</v>
      </c>
      <c r="AI37" s="6">
        <v>0.2</v>
      </c>
      <c r="AJ37" s="6">
        <v>0.2</v>
      </c>
      <c r="AK37" s="6">
        <v>0.2</v>
      </c>
      <c r="AL37" s="6">
        <v>0.2</v>
      </c>
      <c r="AM37" s="6">
        <v>0.2</v>
      </c>
      <c r="AN37" s="58">
        <v>0.2</v>
      </c>
      <c r="AO37" s="59">
        <v>0.2</v>
      </c>
      <c r="AP37" s="6">
        <v>0.2</v>
      </c>
      <c r="AQ37" s="6">
        <v>0.2</v>
      </c>
      <c r="AR37" s="6">
        <v>0.2</v>
      </c>
      <c r="AS37" s="6">
        <v>0.2</v>
      </c>
      <c r="AT37" s="6">
        <v>0.2</v>
      </c>
      <c r="AU37" s="44">
        <v>0.2</v>
      </c>
      <c r="AV37" s="45">
        <v>1.3</v>
      </c>
      <c r="AW37" s="6">
        <v>1.3</v>
      </c>
      <c r="AX37" s="6">
        <v>1.3</v>
      </c>
      <c r="AY37" s="6">
        <v>1.3</v>
      </c>
      <c r="AZ37" s="6">
        <v>1.3</v>
      </c>
      <c r="BA37" s="6">
        <v>1.3</v>
      </c>
      <c r="BB37" s="6">
        <v>1.3</v>
      </c>
      <c r="BC37" s="58">
        <v>1.3</v>
      </c>
      <c r="BD37" s="59">
        <v>1.3</v>
      </c>
      <c r="BE37" s="6">
        <v>1.3</v>
      </c>
      <c r="BF37" s="6">
        <v>1.3</v>
      </c>
      <c r="BG37" s="6">
        <v>1.3</v>
      </c>
      <c r="BH37" s="6">
        <v>1.3</v>
      </c>
      <c r="BI37" s="6">
        <v>1.3</v>
      </c>
      <c r="BJ37" s="44">
        <v>1.3</v>
      </c>
      <c r="BK37" s="45">
        <v>23.694345238095199</v>
      </c>
      <c r="BL37" s="6">
        <v>20.875142857142901</v>
      </c>
      <c r="BM37" s="6">
        <v>17.308412698412699</v>
      </c>
      <c r="BN37" s="6">
        <v>18.807650793650801</v>
      </c>
      <c r="BO37" s="6">
        <v>16.444019047619001</v>
      </c>
      <c r="BP37" s="6">
        <v>13.928205714285699</v>
      </c>
      <c r="BQ37" s="6">
        <v>16.1994065934066</v>
      </c>
      <c r="BR37" s="58">
        <v>17.741523809523802</v>
      </c>
      <c r="BS37" s="59">
        <v>19.556249999999999</v>
      </c>
      <c r="BT37" s="6">
        <v>18.994599999999998</v>
      </c>
      <c r="BU37" s="6">
        <v>17.625333333333302</v>
      </c>
      <c r="BV37" s="6">
        <v>16.2642666666667</v>
      </c>
      <c r="BW37" s="6">
        <v>13.9775333333333</v>
      </c>
      <c r="BX37" s="6">
        <v>13.5712222222222</v>
      </c>
      <c r="BY37" s="7">
        <v>12.4601211834725</v>
      </c>
    </row>
    <row r="38" spans="2:77" x14ac:dyDescent="0.2">
      <c r="B38" s="28" t="s">
        <v>163</v>
      </c>
      <c r="C38" s="29">
        <v>14.815550595238101</v>
      </c>
      <c r="D38" s="6">
        <v>12.1997142857143</v>
      </c>
      <c r="E38" s="6">
        <v>9.5617460317460292</v>
      </c>
      <c r="F38" s="6">
        <v>10.201126984127001</v>
      </c>
      <c r="G38" s="6">
        <v>8.2203904761904791</v>
      </c>
      <c r="H38" s="6">
        <v>5.42523142857143</v>
      </c>
      <c r="I38" s="6">
        <v>8.17596703296703</v>
      </c>
      <c r="J38" s="58">
        <v>9.1880238095238091</v>
      </c>
      <c r="K38" s="59">
        <v>9.6113125000000004</v>
      </c>
      <c r="L38" s="6">
        <v>8.5084333333333309</v>
      </c>
      <c r="M38" s="6">
        <v>8.1419999999999995</v>
      </c>
      <c r="N38" s="6">
        <v>7.4976000000000003</v>
      </c>
      <c r="O38" s="6">
        <v>5.5277000000000003</v>
      </c>
      <c r="P38" s="6">
        <v>5.24623333333333</v>
      </c>
      <c r="Q38" s="44">
        <v>4.7107060701474204</v>
      </c>
      <c r="R38" s="45">
        <v>6.2311755952381001</v>
      </c>
      <c r="S38" s="6">
        <v>6.1908571428571397</v>
      </c>
      <c r="T38" s="6">
        <v>5.7060317460317496</v>
      </c>
      <c r="U38" s="6">
        <v>6.2131269841269798</v>
      </c>
      <c r="V38" s="6">
        <v>5.7744476190476197</v>
      </c>
      <c r="W38" s="6">
        <v>5.3023342857142897</v>
      </c>
      <c r="X38" s="6">
        <v>5.9206703296703296</v>
      </c>
      <c r="Y38" s="58">
        <v>6.21330952380952</v>
      </c>
      <c r="Z38" s="59">
        <v>6.8609375000000004</v>
      </c>
      <c r="AA38" s="6">
        <v>6.8227000000000002</v>
      </c>
      <c r="AB38" s="6">
        <v>6.1983333333333297</v>
      </c>
      <c r="AC38" s="6">
        <v>6.0417333333333296</v>
      </c>
      <c r="AD38" s="6">
        <v>6.0417333333333296</v>
      </c>
      <c r="AE38" s="6">
        <v>6.0298555555555504</v>
      </c>
      <c r="AF38" s="44">
        <v>5.8103009496478197</v>
      </c>
      <c r="AG38" s="45">
        <v>1</v>
      </c>
      <c r="AH38" s="6">
        <v>1</v>
      </c>
      <c r="AI38" s="6">
        <v>1</v>
      </c>
      <c r="AJ38" s="6">
        <v>1</v>
      </c>
      <c r="AK38" s="6">
        <v>1</v>
      </c>
      <c r="AL38" s="6">
        <v>1</v>
      </c>
      <c r="AM38" s="6">
        <v>1</v>
      </c>
      <c r="AN38" s="58">
        <v>1</v>
      </c>
      <c r="AO38" s="59">
        <v>1</v>
      </c>
      <c r="AP38" s="6">
        <v>1</v>
      </c>
      <c r="AQ38" s="6">
        <v>1</v>
      </c>
      <c r="AR38" s="6">
        <v>1</v>
      </c>
      <c r="AS38" s="6">
        <v>1</v>
      </c>
      <c r="AT38" s="6">
        <v>1</v>
      </c>
      <c r="AU38" s="44">
        <v>1</v>
      </c>
      <c r="AV38" s="45">
        <v>1.3</v>
      </c>
      <c r="AW38" s="6">
        <v>1.3</v>
      </c>
      <c r="AX38" s="6">
        <v>1.3</v>
      </c>
      <c r="AY38" s="6">
        <v>1.3</v>
      </c>
      <c r="AZ38" s="6">
        <v>1.3</v>
      </c>
      <c r="BA38" s="6">
        <v>1.3</v>
      </c>
      <c r="BB38" s="6">
        <v>1.3</v>
      </c>
      <c r="BC38" s="58">
        <v>1.3</v>
      </c>
      <c r="BD38" s="59">
        <v>1.3</v>
      </c>
      <c r="BE38" s="6">
        <v>1.3</v>
      </c>
      <c r="BF38" s="6">
        <v>1.3</v>
      </c>
      <c r="BG38" s="6">
        <v>1.3</v>
      </c>
      <c r="BH38" s="6">
        <v>1.3</v>
      </c>
      <c r="BI38" s="6">
        <v>1.3</v>
      </c>
      <c r="BJ38" s="44">
        <v>1.3</v>
      </c>
      <c r="BK38" s="45">
        <v>23.3467261904762</v>
      </c>
      <c r="BL38" s="6">
        <v>20.690571428571399</v>
      </c>
      <c r="BM38" s="6">
        <v>17.567777777777799</v>
      </c>
      <c r="BN38" s="6">
        <v>18.714253968253999</v>
      </c>
      <c r="BO38" s="6">
        <v>16.294838095238099</v>
      </c>
      <c r="BP38" s="6">
        <v>13.0275657142857</v>
      </c>
      <c r="BQ38" s="6">
        <v>16.396637362637399</v>
      </c>
      <c r="BR38" s="58">
        <v>17.701333333333299</v>
      </c>
      <c r="BS38" s="59">
        <v>18.77225</v>
      </c>
      <c r="BT38" s="6">
        <v>17.631133333333299</v>
      </c>
      <c r="BU38" s="6">
        <v>16.640333333333299</v>
      </c>
      <c r="BV38" s="6">
        <v>15.8393333333333</v>
      </c>
      <c r="BW38" s="6">
        <v>13.8694333333333</v>
      </c>
      <c r="BX38" s="6">
        <v>13.576088888888901</v>
      </c>
      <c r="BY38" s="7">
        <v>12.8210070197952</v>
      </c>
    </row>
    <row r="39" spans="2:77" x14ac:dyDescent="0.2">
      <c r="B39" s="28" t="s">
        <v>162</v>
      </c>
      <c r="C39" s="29">
        <v>12.455</v>
      </c>
      <c r="D39" s="6">
        <v>10.16</v>
      </c>
      <c r="E39" s="6">
        <v>8.3466666666666693</v>
      </c>
      <c r="F39" s="6">
        <v>8.3466666666666693</v>
      </c>
      <c r="G39" s="6">
        <v>6.2395428571428599</v>
      </c>
      <c r="H39" s="6">
        <v>5.0078628571428601</v>
      </c>
      <c r="I39" s="6">
        <v>6.8646153846153899</v>
      </c>
      <c r="J39" s="58">
        <v>7.44</v>
      </c>
      <c r="K39" s="59">
        <v>9.1549999999999994</v>
      </c>
      <c r="L39" s="6">
        <v>7.9066666666666698</v>
      </c>
      <c r="M39" s="6">
        <v>7.0886666666666702</v>
      </c>
      <c r="N39" s="6">
        <v>5.8734000000000002</v>
      </c>
      <c r="O39" s="6">
        <v>4.9641999999999999</v>
      </c>
      <c r="P39" s="6">
        <v>4.3982444444444404</v>
      </c>
      <c r="Q39" s="44">
        <v>3.8191721648040402</v>
      </c>
      <c r="R39" s="45">
        <v>7.9</v>
      </c>
      <c r="S39" s="6">
        <v>7.9</v>
      </c>
      <c r="T39" s="6">
        <v>7.9</v>
      </c>
      <c r="U39" s="6">
        <v>7.9</v>
      </c>
      <c r="V39" s="6">
        <v>6.62451428571429</v>
      </c>
      <c r="W39" s="6">
        <v>6.3273542857142901</v>
      </c>
      <c r="X39" s="6">
        <v>7.9</v>
      </c>
      <c r="Y39" s="58">
        <v>7.9</v>
      </c>
      <c r="Z39" s="59">
        <v>8.4</v>
      </c>
      <c r="AA39" s="6">
        <v>8.4</v>
      </c>
      <c r="AB39" s="6">
        <v>6.6093333333333302</v>
      </c>
      <c r="AC39" s="6">
        <v>6.4311999999999996</v>
      </c>
      <c r="AD39" s="6">
        <v>6.4311999999999996</v>
      </c>
      <c r="AE39" s="6">
        <v>5.9603555555555596</v>
      </c>
      <c r="AF39" s="44">
        <v>5.7512031488058701</v>
      </c>
      <c r="AG39" s="45">
        <v>2.02</v>
      </c>
      <c r="AH39" s="6">
        <v>2.02</v>
      </c>
      <c r="AI39" s="6">
        <v>2.02</v>
      </c>
      <c r="AJ39" s="6">
        <v>2.02</v>
      </c>
      <c r="AK39" s="6">
        <v>2.02</v>
      </c>
      <c r="AL39" s="6">
        <v>2.02</v>
      </c>
      <c r="AM39" s="6">
        <v>2.02</v>
      </c>
      <c r="AN39" s="58">
        <v>2.02</v>
      </c>
      <c r="AO39" s="59">
        <v>2.02</v>
      </c>
      <c r="AP39" s="6">
        <v>2.02</v>
      </c>
      <c r="AQ39" s="6">
        <v>2.02</v>
      </c>
      <c r="AR39" s="6">
        <v>2.02</v>
      </c>
      <c r="AS39" s="6">
        <v>2.02</v>
      </c>
      <c r="AT39" s="6">
        <v>0.82</v>
      </c>
      <c r="AU39" s="44">
        <v>0.82</v>
      </c>
      <c r="AV39" s="45">
        <v>1.3</v>
      </c>
      <c r="AW39" s="6">
        <v>1.3</v>
      </c>
      <c r="AX39" s="6">
        <v>1.3</v>
      </c>
      <c r="AY39" s="6">
        <v>1.3</v>
      </c>
      <c r="AZ39" s="6">
        <v>1.3</v>
      </c>
      <c r="BA39" s="6">
        <v>1.3</v>
      </c>
      <c r="BB39" s="6">
        <v>1.3</v>
      </c>
      <c r="BC39" s="58">
        <v>1.3</v>
      </c>
      <c r="BD39" s="59">
        <v>1.3</v>
      </c>
      <c r="BE39" s="6">
        <v>1.3</v>
      </c>
      <c r="BF39" s="6">
        <v>1.3</v>
      </c>
      <c r="BG39" s="6">
        <v>1.3</v>
      </c>
      <c r="BH39" s="6">
        <v>1.3</v>
      </c>
      <c r="BI39" s="6">
        <v>1.3</v>
      </c>
      <c r="BJ39" s="44">
        <v>1.3</v>
      </c>
      <c r="BK39" s="45">
        <v>23.675000000000001</v>
      </c>
      <c r="BL39" s="6">
        <v>21.38</v>
      </c>
      <c r="BM39" s="6">
        <v>19.566666666666698</v>
      </c>
      <c r="BN39" s="6">
        <v>19.566666666666698</v>
      </c>
      <c r="BO39" s="6">
        <v>16.1840571428571</v>
      </c>
      <c r="BP39" s="6">
        <v>14.655217142857101</v>
      </c>
      <c r="BQ39" s="6">
        <v>18.0846153846154</v>
      </c>
      <c r="BR39" s="58">
        <v>18.66</v>
      </c>
      <c r="BS39" s="59">
        <v>20.875</v>
      </c>
      <c r="BT39" s="6">
        <v>19.626666666666701</v>
      </c>
      <c r="BU39" s="6">
        <v>17.018000000000001</v>
      </c>
      <c r="BV39" s="6">
        <v>15.624599999999999</v>
      </c>
      <c r="BW39" s="6">
        <v>14.715400000000001</v>
      </c>
      <c r="BX39" s="6">
        <v>12.4786</v>
      </c>
      <c r="BY39" s="7">
        <v>11.6903753136099</v>
      </c>
    </row>
    <row r="40" spans="2:77" x14ac:dyDescent="0.2">
      <c r="B40" s="28" t="s">
        <v>161</v>
      </c>
      <c r="C40" s="29">
        <v>16.807410714285702</v>
      </c>
      <c r="D40" s="6">
        <v>14.4190285714286</v>
      </c>
      <c r="E40" s="6">
        <v>11.277238095238101</v>
      </c>
      <c r="F40" s="6">
        <v>11.8857523809524</v>
      </c>
      <c r="G40" s="6">
        <v>10.079337142857099</v>
      </c>
      <c r="H40" s="6">
        <v>8.1688011428571397</v>
      </c>
      <c r="I40" s="6">
        <v>9.4424967032966993</v>
      </c>
      <c r="J40" s="58">
        <v>10.605971428571401</v>
      </c>
      <c r="K40" s="59">
        <v>11.263125</v>
      </c>
      <c r="L40" s="6">
        <v>12.475289999999999</v>
      </c>
      <c r="M40" s="6">
        <v>8.9694666666666691</v>
      </c>
      <c r="N40" s="6">
        <v>8.08517333333333</v>
      </c>
      <c r="O40" s="6">
        <v>8.08517333333333</v>
      </c>
      <c r="P40" s="6">
        <v>7.7198222222222199</v>
      </c>
      <c r="Q40" s="44">
        <v>6.8946987582833597</v>
      </c>
      <c r="R40" s="45">
        <v>4.2229687499999997</v>
      </c>
      <c r="S40" s="6">
        <v>4.1971999999999996</v>
      </c>
      <c r="T40" s="6">
        <v>3.8873333333333302</v>
      </c>
      <c r="U40" s="6">
        <v>4.2114333333333303</v>
      </c>
      <c r="V40" s="6">
        <v>3.93106</v>
      </c>
      <c r="W40" s="6">
        <v>3.629318</v>
      </c>
      <c r="X40" s="6">
        <v>4.0245153846153796</v>
      </c>
      <c r="Y40" s="58">
        <v>4.2115499999999999</v>
      </c>
      <c r="Z40" s="59">
        <v>4.6254687499999996</v>
      </c>
      <c r="AA40" s="6">
        <v>4.2634999999999996</v>
      </c>
      <c r="AB40" s="6">
        <v>4.3</v>
      </c>
      <c r="AC40" s="6">
        <v>4.1130000000000004</v>
      </c>
      <c r="AD40" s="6">
        <v>4.1130000000000004</v>
      </c>
      <c r="AE40" s="6">
        <v>4.1516666666666699</v>
      </c>
      <c r="AF40" s="44">
        <v>3.9465321402948299</v>
      </c>
      <c r="AG40" s="45">
        <v>0.5</v>
      </c>
      <c r="AH40" s="6">
        <v>0.5</v>
      </c>
      <c r="AI40" s="6">
        <v>0.5</v>
      </c>
      <c r="AJ40" s="6">
        <v>0.5</v>
      </c>
      <c r="AK40" s="6">
        <v>0.5</v>
      </c>
      <c r="AL40" s="6">
        <v>0.5</v>
      </c>
      <c r="AM40" s="6">
        <v>0.5</v>
      </c>
      <c r="AN40" s="58">
        <v>0.5</v>
      </c>
      <c r="AO40" s="59">
        <v>0.5</v>
      </c>
      <c r="AP40" s="6">
        <v>0.5</v>
      </c>
      <c r="AQ40" s="6">
        <v>0.5</v>
      </c>
      <c r="AR40" s="6">
        <v>0.5</v>
      </c>
      <c r="AS40" s="6">
        <v>0.5</v>
      </c>
      <c r="AT40" s="6">
        <v>0.5</v>
      </c>
      <c r="AU40" s="44">
        <v>0.5</v>
      </c>
      <c r="AV40" s="45">
        <v>1.3</v>
      </c>
      <c r="AW40" s="6">
        <v>1.3</v>
      </c>
      <c r="AX40" s="6">
        <v>1.3</v>
      </c>
      <c r="AY40" s="6">
        <v>1.3</v>
      </c>
      <c r="AZ40" s="6">
        <v>1.3</v>
      </c>
      <c r="BA40" s="6">
        <v>1.3</v>
      </c>
      <c r="BB40" s="6">
        <v>1.3</v>
      </c>
      <c r="BC40" s="58">
        <v>1.3</v>
      </c>
      <c r="BD40" s="59">
        <v>1.3</v>
      </c>
      <c r="BE40" s="6">
        <v>1.3</v>
      </c>
      <c r="BF40" s="6">
        <v>1.3</v>
      </c>
      <c r="BG40" s="6">
        <v>1.3</v>
      </c>
      <c r="BH40" s="6">
        <v>1.3</v>
      </c>
      <c r="BI40" s="6">
        <v>1.3</v>
      </c>
      <c r="BJ40" s="44">
        <v>1.3</v>
      </c>
      <c r="BK40" s="45">
        <v>22.830379464285699</v>
      </c>
      <c r="BL40" s="6">
        <v>20.416228571428601</v>
      </c>
      <c r="BM40" s="6">
        <v>16.9645714285714</v>
      </c>
      <c r="BN40" s="6">
        <v>17.897185714285701</v>
      </c>
      <c r="BO40" s="6">
        <v>15.8103971428571</v>
      </c>
      <c r="BP40" s="6">
        <v>13.598119142857101</v>
      </c>
      <c r="BQ40" s="6">
        <v>15.2670120879121</v>
      </c>
      <c r="BR40" s="58">
        <v>16.617521428571401</v>
      </c>
      <c r="BS40" s="59">
        <v>17.688593749999999</v>
      </c>
      <c r="BT40" s="6">
        <v>18.538789999999999</v>
      </c>
      <c r="BU40" s="6">
        <v>15.069466666666701</v>
      </c>
      <c r="BV40" s="6">
        <v>13.9981733333333</v>
      </c>
      <c r="BW40" s="6">
        <v>13.9981733333333</v>
      </c>
      <c r="BX40" s="6">
        <v>13.6714888888889</v>
      </c>
      <c r="BY40" s="7">
        <v>12.6412308985782</v>
      </c>
    </row>
    <row r="41" spans="2:77" x14ac:dyDescent="0.2">
      <c r="B41" s="28" t="s">
        <v>160</v>
      </c>
      <c r="C41" s="29">
        <v>7.8972916666666704</v>
      </c>
      <c r="D41" s="6">
        <v>7.0845714285714303</v>
      </c>
      <c r="E41" s="6">
        <v>6.1340952380952398</v>
      </c>
      <c r="F41" s="6">
        <v>6.4525714285714297</v>
      </c>
      <c r="G41" s="6">
        <v>5.8548761904761903</v>
      </c>
      <c r="H41" s="6">
        <v>5.2669828571428603</v>
      </c>
      <c r="I41" s="6">
        <v>5.7713296703296697</v>
      </c>
      <c r="J41" s="58">
        <v>6.1326952380952404</v>
      </c>
      <c r="K41" s="59">
        <v>6.4803125000000001</v>
      </c>
      <c r="L41" s="6">
        <v>6.1345999999999998</v>
      </c>
      <c r="M41" s="6">
        <v>6.0638333333333296</v>
      </c>
      <c r="N41" s="6">
        <v>7.0335333333333301</v>
      </c>
      <c r="O41" s="6">
        <v>4.8578666666666699</v>
      </c>
      <c r="P41" s="6">
        <v>4.5677777777777804</v>
      </c>
      <c r="Q41" s="44">
        <v>4.1238967229891799</v>
      </c>
      <c r="R41" s="45">
        <v>5.0318452380952401</v>
      </c>
      <c r="S41" s="6">
        <v>4.9991714285714304</v>
      </c>
      <c r="T41" s="6">
        <v>4.6973174603174597</v>
      </c>
      <c r="U41" s="6">
        <v>4.9948730158730203</v>
      </c>
      <c r="V41" s="6">
        <v>4.7220666666666702</v>
      </c>
      <c r="W41" s="6">
        <v>4.8030200000000001</v>
      </c>
      <c r="X41" s="6">
        <v>5.03553296703297</v>
      </c>
      <c r="Y41" s="58">
        <v>4.9953134920634898</v>
      </c>
      <c r="Z41" s="59">
        <v>5.2</v>
      </c>
      <c r="AA41" s="6">
        <v>5.2485333333333299</v>
      </c>
      <c r="AB41" s="6">
        <v>5.1954166666666701</v>
      </c>
      <c r="AC41" s="6">
        <v>4.6869833333333304</v>
      </c>
      <c r="AD41" s="6">
        <v>4.6869833333333304</v>
      </c>
      <c r="AE41" s="6">
        <v>4.7001722222222204</v>
      </c>
      <c r="AF41" s="44">
        <v>4.54294180747294</v>
      </c>
      <c r="AG41" s="45">
        <v>0.6</v>
      </c>
      <c r="AH41" s="6">
        <v>0.6</v>
      </c>
      <c r="AI41" s="6">
        <v>0.6</v>
      </c>
      <c r="AJ41" s="6">
        <v>0.6</v>
      </c>
      <c r="AK41" s="6">
        <v>0.6</v>
      </c>
      <c r="AL41" s="6">
        <v>0.6</v>
      </c>
      <c r="AM41" s="6">
        <v>0.6</v>
      </c>
      <c r="AN41" s="58">
        <v>0.6</v>
      </c>
      <c r="AO41" s="59">
        <v>0.6</v>
      </c>
      <c r="AP41" s="6">
        <v>0.6</v>
      </c>
      <c r="AQ41" s="6">
        <v>0.6</v>
      </c>
      <c r="AR41" s="6">
        <v>0.6</v>
      </c>
      <c r="AS41" s="6">
        <v>0.6</v>
      </c>
      <c r="AT41" s="6">
        <v>0.6</v>
      </c>
      <c r="AU41" s="44">
        <v>0.6</v>
      </c>
      <c r="AV41" s="45">
        <v>1.3</v>
      </c>
      <c r="AW41" s="6">
        <v>1.3</v>
      </c>
      <c r="AX41" s="6">
        <v>1.3</v>
      </c>
      <c r="AY41" s="6">
        <v>1.3</v>
      </c>
      <c r="AZ41" s="6">
        <v>1.3</v>
      </c>
      <c r="BA41" s="6">
        <v>1.3</v>
      </c>
      <c r="BB41" s="6">
        <v>1.3</v>
      </c>
      <c r="BC41" s="58">
        <v>1.3</v>
      </c>
      <c r="BD41" s="59">
        <v>1.3</v>
      </c>
      <c r="BE41" s="6">
        <v>1.3</v>
      </c>
      <c r="BF41" s="6">
        <v>1.3</v>
      </c>
      <c r="BG41" s="6">
        <v>1.3</v>
      </c>
      <c r="BH41" s="6">
        <v>1.3</v>
      </c>
      <c r="BI41" s="6">
        <v>1.3</v>
      </c>
      <c r="BJ41" s="44">
        <v>1.3</v>
      </c>
      <c r="BK41" s="45">
        <v>14.829136904761899</v>
      </c>
      <c r="BL41" s="6">
        <v>13.9837428571429</v>
      </c>
      <c r="BM41" s="6">
        <v>12.731412698412701</v>
      </c>
      <c r="BN41" s="6">
        <v>13.347444444444401</v>
      </c>
      <c r="BO41" s="6">
        <v>12.4769428571429</v>
      </c>
      <c r="BP41" s="6">
        <v>11.9700028571429</v>
      </c>
      <c r="BQ41" s="6">
        <v>12.706862637362599</v>
      </c>
      <c r="BR41" s="58">
        <v>13.0280087301587</v>
      </c>
      <c r="BS41" s="59">
        <v>13.5803125</v>
      </c>
      <c r="BT41" s="6">
        <v>13.2831333333333</v>
      </c>
      <c r="BU41" s="6">
        <v>13.15925</v>
      </c>
      <c r="BV41" s="6">
        <v>13.620516666666701</v>
      </c>
      <c r="BW41" s="6">
        <v>11.444850000000001</v>
      </c>
      <c r="BX41" s="6">
        <v>11.167949999999999</v>
      </c>
      <c r="BY41" s="7">
        <v>10.5668385304621</v>
      </c>
    </row>
    <row r="42" spans="2:77" x14ac:dyDescent="0.2">
      <c r="B42" s="28" t="s">
        <v>159</v>
      </c>
      <c r="C42" s="29">
        <v>17.702924107142898</v>
      </c>
      <c r="D42" s="6">
        <v>14.5185142857143</v>
      </c>
      <c r="E42" s="6">
        <v>11.1102857142857</v>
      </c>
      <c r="F42" s="6">
        <v>12.109042857142899</v>
      </c>
      <c r="G42" s="6">
        <v>10.018368571428599</v>
      </c>
      <c r="H42" s="6">
        <v>7.8005105714285703</v>
      </c>
      <c r="I42" s="6">
        <v>9.5279021978022005</v>
      </c>
      <c r="J42" s="58">
        <v>10.882735714285699</v>
      </c>
      <c r="K42" s="59">
        <v>12.04328125</v>
      </c>
      <c r="L42" s="6">
        <v>12.061156666666699</v>
      </c>
      <c r="M42" s="6">
        <v>10.257199999999999</v>
      </c>
      <c r="N42" s="6">
        <v>9.2438133333333301</v>
      </c>
      <c r="O42" s="6">
        <v>6.9133666666666702</v>
      </c>
      <c r="P42" s="6">
        <v>6.4915444444444503</v>
      </c>
      <c r="Q42" s="44">
        <v>5.717314402285</v>
      </c>
      <c r="R42" s="45">
        <v>6.7254464285714297</v>
      </c>
      <c r="S42" s="6">
        <v>6.6728571428571399</v>
      </c>
      <c r="T42" s="6">
        <v>6.0404761904761903</v>
      </c>
      <c r="U42" s="6">
        <v>6.7019047619047596</v>
      </c>
      <c r="V42" s="6">
        <v>6.1297142857142903</v>
      </c>
      <c r="W42" s="6">
        <v>5.5139142857142902</v>
      </c>
      <c r="X42" s="6">
        <v>6.32043956043956</v>
      </c>
      <c r="Y42" s="58">
        <v>6.7021428571428601</v>
      </c>
      <c r="Z42" s="59">
        <v>7.546875</v>
      </c>
      <c r="AA42" s="6">
        <v>6.5605500000000001</v>
      </c>
      <c r="AB42" s="6">
        <v>5.9506666666666703</v>
      </c>
      <c r="AC42" s="6">
        <v>5.7551533333333298</v>
      </c>
      <c r="AD42" s="6">
        <v>5.7421800000000003</v>
      </c>
      <c r="AE42" s="6">
        <v>5.7676999999999996</v>
      </c>
      <c r="AF42" s="44">
        <v>5.6323112125945904</v>
      </c>
      <c r="AG42" s="45">
        <v>0.6</v>
      </c>
      <c r="AH42" s="6">
        <v>0.6</v>
      </c>
      <c r="AI42" s="6">
        <v>0.6</v>
      </c>
      <c r="AJ42" s="6">
        <v>0.6</v>
      </c>
      <c r="AK42" s="6">
        <v>0.6</v>
      </c>
      <c r="AL42" s="6">
        <v>0.6</v>
      </c>
      <c r="AM42" s="6">
        <v>0.6</v>
      </c>
      <c r="AN42" s="58">
        <v>0.6</v>
      </c>
      <c r="AO42" s="59">
        <v>0.6</v>
      </c>
      <c r="AP42" s="6">
        <v>0.6</v>
      </c>
      <c r="AQ42" s="6">
        <v>0.6</v>
      </c>
      <c r="AR42" s="6">
        <v>0.6</v>
      </c>
      <c r="AS42" s="6">
        <v>0.6</v>
      </c>
      <c r="AT42" s="6">
        <v>0.6</v>
      </c>
      <c r="AU42" s="44">
        <v>0.6</v>
      </c>
      <c r="AV42" s="45">
        <v>1.3</v>
      </c>
      <c r="AW42" s="6">
        <v>1.3</v>
      </c>
      <c r="AX42" s="6">
        <v>1.3</v>
      </c>
      <c r="AY42" s="6">
        <v>1.3</v>
      </c>
      <c r="AZ42" s="6">
        <v>1.3</v>
      </c>
      <c r="BA42" s="6">
        <v>1.3</v>
      </c>
      <c r="BB42" s="6">
        <v>1.3</v>
      </c>
      <c r="BC42" s="58">
        <v>1.3</v>
      </c>
      <c r="BD42" s="59">
        <v>1.3</v>
      </c>
      <c r="BE42" s="6">
        <v>1.3</v>
      </c>
      <c r="BF42" s="6">
        <v>1.3</v>
      </c>
      <c r="BG42" s="6">
        <v>1.3</v>
      </c>
      <c r="BH42" s="6">
        <v>1.3</v>
      </c>
      <c r="BI42" s="6">
        <v>1.3</v>
      </c>
      <c r="BJ42" s="44">
        <v>1.3</v>
      </c>
      <c r="BK42" s="45">
        <v>26.328370535714299</v>
      </c>
      <c r="BL42" s="6">
        <v>23.091371428571399</v>
      </c>
      <c r="BM42" s="6">
        <v>19.050761904761899</v>
      </c>
      <c r="BN42" s="6">
        <v>20.710947619047602</v>
      </c>
      <c r="BO42" s="6">
        <v>18.048082857142902</v>
      </c>
      <c r="BP42" s="6">
        <v>15.2144248571429</v>
      </c>
      <c r="BQ42" s="6">
        <v>17.7483417582418</v>
      </c>
      <c r="BR42" s="58">
        <v>19.484878571428599</v>
      </c>
      <c r="BS42" s="59">
        <v>21.490156249999998</v>
      </c>
      <c r="BT42" s="6">
        <v>20.521706666666699</v>
      </c>
      <c r="BU42" s="6">
        <v>18.107866666666698</v>
      </c>
      <c r="BV42" s="6">
        <v>16.898966666666698</v>
      </c>
      <c r="BW42" s="6">
        <v>14.5555466666667</v>
      </c>
      <c r="BX42" s="6">
        <v>14.159244444444401</v>
      </c>
      <c r="BY42" s="7">
        <v>13.2496256148796</v>
      </c>
    </row>
    <row r="43" spans="2:77" x14ac:dyDescent="0.2">
      <c r="B43" s="28" t="s">
        <v>158</v>
      </c>
      <c r="C43" s="29">
        <v>14.505803571428601</v>
      </c>
      <c r="D43" s="6">
        <v>12.305142857142901</v>
      </c>
      <c r="E43" s="6">
        <v>9.50285714285714</v>
      </c>
      <c r="F43" s="6">
        <v>10.693428571428599</v>
      </c>
      <c r="G43" s="6">
        <v>8.8314857142857104</v>
      </c>
      <c r="H43" s="6">
        <v>6.8494457142857099</v>
      </c>
      <c r="I43" s="6">
        <v>8.6467912087912104</v>
      </c>
      <c r="J43" s="58">
        <v>9.86185714285714</v>
      </c>
      <c r="K43" s="59">
        <v>11.304375</v>
      </c>
      <c r="L43" s="6">
        <v>10.3566</v>
      </c>
      <c r="M43" s="6">
        <v>8.6639999999999997</v>
      </c>
      <c r="N43" s="6">
        <v>8.0291999999999994</v>
      </c>
      <c r="O43" s="6">
        <v>5.6318999999999999</v>
      </c>
      <c r="P43" s="6">
        <v>5.2835000000000001</v>
      </c>
      <c r="Q43" s="44">
        <v>4.7755596420884503</v>
      </c>
      <c r="R43" s="45">
        <v>5.5151041666666698</v>
      </c>
      <c r="S43" s="6">
        <v>5.4832000000000001</v>
      </c>
      <c r="T43" s="6">
        <v>5.0995555555555603</v>
      </c>
      <c r="U43" s="6">
        <v>5.5008222222222196</v>
      </c>
      <c r="V43" s="6">
        <v>5.1536933333333304</v>
      </c>
      <c r="W43" s="6">
        <v>4.7801080000000002</v>
      </c>
      <c r="X43" s="6">
        <v>5.2694000000000001</v>
      </c>
      <c r="Y43" s="58">
        <v>5.5009666666666703</v>
      </c>
      <c r="Z43" s="59">
        <v>6.0134375000000002</v>
      </c>
      <c r="AA43" s="6">
        <v>5.9831799999999999</v>
      </c>
      <c r="AB43" s="6">
        <v>4.81555</v>
      </c>
      <c r="AC43" s="6">
        <v>4.7166600000000001</v>
      </c>
      <c r="AD43" s="6">
        <v>4.7166600000000001</v>
      </c>
      <c r="AE43" s="6">
        <v>4.69448166666667</v>
      </c>
      <c r="AF43" s="44">
        <v>4.5398991052211199</v>
      </c>
      <c r="AG43" s="45">
        <v>0.17</v>
      </c>
      <c r="AH43" s="6">
        <v>0.17</v>
      </c>
      <c r="AI43" s="6">
        <v>0.17</v>
      </c>
      <c r="AJ43" s="6">
        <v>0.17</v>
      </c>
      <c r="AK43" s="6">
        <v>0.17</v>
      </c>
      <c r="AL43" s="6">
        <v>0.17</v>
      </c>
      <c r="AM43" s="6">
        <v>0.17</v>
      </c>
      <c r="AN43" s="58">
        <v>0.17</v>
      </c>
      <c r="AO43" s="59">
        <v>0.17</v>
      </c>
      <c r="AP43" s="6">
        <v>0.17</v>
      </c>
      <c r="AQ43" s="6">
        <v>0.17</v>
      </c>
      <c r="AR43" s="6">
        <v>0.17</v>
      </c>
      <c r="AS43" s="6">
        <v>0.17</v>
      </c>
      <c r="AT43" s="6">
        <v>0.17</v>
      </c>
      <c r="AU43" s="44">
        <v>0.17</v>
      </c>
      <c r="AV43" s="45">
        <v>1.3</v>
      </c>
      <c r="AW43" s="6">
        <v>1.3</v>
      </c>
      <c r="AX43" s="6">
        <v>1.3</v>
      </c>
      <c r="AY43" s="6">
        <v>1.3</v>
      </c>
      <c r="AZ43" s="6">
        <v>1.3</v>
      </c>
      <c r="BA43" s="6">
        <v>1.3</v>
      </c>
      <c r="BB43" s="6">
        <v>1.3</v>
      </c>
      <c r="BC43" s="58">
        <v>1.3</v>
      </c>
      <c r="BD43" s="59">
        <v>1.3</v>
      </c>
      <c r="BE43" s="6">
        <v>1.3</v>
      </c>
      <c r="BF43" s="6">
        <v>1.3</v>
      </c>
      <c r="BG43" s="6">
        <v>1.3</v>
      </c>
      <c r="BH43" s="6">
        <v>1.3</v>
      </c>
      <c r="BI43" s="6">
        <v>1.3</v>
      </c>
      <c r="BJ43" s="44">
        <v>1.3</v>
      </c>
      <c r="BK43" s="45">
        <v>21.490907738095199</v>
      </c>
      <c r="BL43" s="6">
        <v>19.2583428571429</v>
      </c>
      <c r="BM43" s="6">
        <v>16.072412698412698</v>
      </c>
      <c r="BN43" s="6">
        <v>17.664250793650801</v>
      </c>
      <c r="BO43" s="6">
        <v>15.455179047619</v>
      </c>
      <c r="BP43" s="6">
        <v>13.099553714285699</v>
      </c>
      <c r="BQ43" s="6">
        <v>15.3861912087912</v>
      </c>
      <c r="BR43" s="58">
        <v>16.832823809523799</v>
      </c>
      <c r="BS43" s="59">
        <v>18.787812500000001</v>
      </c>
      <c r="BT43" s="6">
        <v>17.80978</v>
      </c>
      <c r="BU43" s="6">
        <v>14.94955</v>
      </c>
      <c r="BV43" s="6">
        <v>14.215859999999999</v>
      </c>
      <c r="BW43" s="6">
        <v>11.81856</v>
      </c>
      <c r="BX43" s="6">
        <v>11.447981666666699</v>
      </c>
      <c r="BY43" s="7">
        <v>10.785458747309599</v>
      </c>
    </row>
    <row r="44" spans="2:77" x14ac:dyDescent="0.2">
      <c r="B44" s="28" t="s">
        <v>157</v>
      </c>
      <c r="C44" s="29">
        <v>8.25</v>
      </c>
      <c r="D44" s="6">
        <v>10.00168</v>
      </c>
      <c r="E44" s="6">
        <v>7.4098222222222203</v>
      </c>
      <c r="F44" s="6">
        <v>8.4178222222222203</v>
      </c>
      <c r="G44" s="6">
        <v>6.7388533333333296</v>
      </c>
      <c r="H44" s="6">
        <v>4.9406559999999997</v>
      </c>
      <c r="I44" s="6">
        <v>6.0766461538461503</v>
      </c>
      <c r="J44" s="58">
        <v>7.6361600000000003</v>
      </c>
      <c r="K44" s="59">
        <v>8.0486500000000003</v>
      </c>
      <c r="L44" s="6">
        <v>6.49</v>
      </c>
      <c r="M44" s="6">
        <v>4.8499999999999996</v>
      </c>
      <c r="N44" s="6">
        <v>4.5659999999999998</v>
      </c>
      <c r="O44" s="6">
        <v>6.2909499999999996</v>
      </c>
      <c r="P44" s="6">
        <v>6.4672999999999998</v>
      </c>
      <c r="Q44" s="44">
        <v>5.9545719449805796</v>
      </c>
      <c r="R44" s="45">
        <v>9.1999999999999993</v>
      </c>
      <c r="S44" s="6">
        <v>9.6327999999999996</v>
      </c>
      <c r="T44" s="6">
        <v>8.6848888888888904</v>
      </c>
      <c r="U44" s="6">
        <v>9.6148888888888902</v>
      </c>
      <c r="V44" s="6">
        <v>8.7875333333333305</v>
      </c>
      <c r="W44" s="6">
        <v>7.88626</v>
      </c>
      <c r="X44" s="6">
        <v>8.7712692307692297</v>
      </c>
      <c r="Y44" s="58">
        <v>9.6154055555555598</v>
      </c>
      <c r="Z44" s="59">
        <v>10.063635416666701</v>
      </c>
      <c r="AA44" s="6">
        <v>8.6331861111111099</v>
      </c>
      <c r="AB44" s="6">
        <v>8.3408333333333307</v>
      </c>
      <c r="AC44" s="6">
        <v>8.1227499999999999</v>
      </c>
      <c r="AD44" s="6">
        <v>8.6</v>
      </c>
      <c r="AE44" s="6">
        <v>8.6</v>
      </c>
      <c r="AF44" s="44">
        <v>8.6</v>
      </c>
      <c r="AG44" s="45">
        <v>3</v>
      </c>
      <c r="AH44" s="6">
        <v>3</v>
      </c>
      <c r="AI44" s="6">
        <v>3</v>
      </c>
      <c r="AJ44" s="6">
        <v>3</v>
      </c>
      <c r="AK44" s="6">
        <v>3</v>
      </c>
      <c r="AL44" s="6">
        <v>3</v>
      </c>
      <c r="AM44" s="6">
        <v>3</v>
      </c>
      <c r="AN44" s="58">
        <v>3</v>
      </c>
      <c r="AO44" s="59">
        <v>3</v>
      </c>
      <c r="AP44" s="6">
        <v>3</v>
      </c>
      <c r="AQ44" s="6">
        <v>3</v>
      </c>
      <c r="AR44" s="6">
        <v>3</v>
      </c>
      <c r="AS44" s="6">
        <v>3</v>
      </c>
      <c r="AT44" s="6">
        <v>3</v>
      </c>
      <c r="AU44" s="44">
        <v>3</v>
      </c>
      <c r="AV44" s="45">
        <v>1.3</v>
      </c>
      <c r="AW44" s="6">
        <v>1.3</v>
      </c>
      <c r="AX44" s="6">
        <v>1.3</v>
      </c>
      <c r="AY44" s="6">
        <v>1.3</v>
      </c>
      <c r="AZ44" s="6">
        <v>1.3</v>
      </c>
      <c r="BA44" s="6">
        <v>1.3</v>
      </c>
      <c r="BB44" s="6">
        <v>1.3</v>
      </c>
      <c r="BC44" s="58">
        <v>1.3</v>
      </c>
      <c r="BD44" s="59">
        <v>1.3</v>
      </c>
      <c r="BE44" s="6">
        <v>1.3</v>
      </c>
      <c r="BF44" s="6">
        <v>1.3</v>
      </c>
      <c r="BG44" s="6">
        <v>1.3</v>
      </c>
      <c r="BH44" s="6">
        <v>1.3</v>
      </c>
      <c r="BI44" s="6">
        <v>1.3</v>
      </c>
      <c r="BJ44" s="44">
        <v>1.3</v>
      </c>
      <c r="BK44" s="45">
        <v>21.75</v>
      </c>
      <c r="BL44" s="6">
        <v>23.934480000000001</v>
      </c>
      <c r="BM44" s="6">
        <v>20.3947111111111</v>
      </c>
      <c r="BN44" s="6">
        <v>22.332711111111099</v>
      </c>
      <c r="BO44" s="6">
        <v>19.8263866666667</v>
      </c>
      <c r="BP44" s="6">
        <v>17.126916000000001</v>
      </c>
      <c r="BQ44" s="6">
        <v>19.147915384615398</v>
      </c>
      <c r="BR44" s="58">
        <v>21.551565555555602</v>
      </c>
      <c r="BS44" s="59">
        <v>22.412285416666698</v>
      </c>
      <c r="BT44" s="6">
        <v>19.4231861111111</v>
      </c>
      <c r="BU44" s="6">
        <v>17.490833333333299</v>
      </c>
      <c r="BV44" s="6">
        <v>16.98875</v>
      </c>
      <c r="BW44" s="6">
        <v>19.190950000000001</v>
      </c>
      <c r="BX44" s="6">
        <v>19.3673</v>
      </c>
      <c r="BY44" s="7">
        <v>18.854571944980599</v>
      </c>
    </row>
    <row r="45" spans="2:77" x14ac:dyDescent="0.2">
      <c r="B45" s="28" t="s">
        <v>156</v>
      </c>
      <c r="C45" s="29">
        <v>14.7</v>
      </c>
      <c r="D45" s="6">
        <v>15.125999999999999</v>
      </c>
      <c r="E45" s="6">
        <v>12.3811111111111</v>
      </c>
      <c r="F45" s="6">
        <v>12.981111111111099</v>
      </c>
      <c r="G45" s="6">
        <v>11.3806666666667</v>
      </c>
      <c r="H45" s="6">
        <v>9.6791999999999998</v>
      </c>
      <c r="I45" s="6">
        <v>10.210000000000001</v>
      </c>
      <c r="J45" s="58">
        <v>11.9147777777778</v>
      </c>
      <c r="K45" s="59">
        <v>12.103958333333299</v>
      </c>
      <c r="L45" s="6">
        <v>13.042198555555601</v>
      </c>
      <c r="M45" s="6">
        <v>10.6948765777778</v>
      </c>
      <c r="N45" s="6">
        <v>9.9103963066666694</v>
      </c>
      <c r="O45" s="6">
        <v>6.5545499999999999</v>
      </c>
      <c r="P45" s="6">
        <v>5.9897</v>
      </c>
      <c r="Q45" s="44">
        <v>5.23575243833118</v>
      </c>
      <c r="R45" s="45">
        <v>9</v>
      </c>
      <c r="S45" s="6">
        <v>8.6880000000000006</v>
      </c>
      <c r="T45" s="6">
        <v>8.3822222222222198</v>
      </c>
      <c r="U45" s="6">
        <v>8.6822222222222205</v>
      </c>
      <c r="V45" s="6">
        <v>8.4153333333333293</v>
      </c>
      <c r="W45" s="6">
        <v>8.1245999999999992</v>
      </c>
      <c r="X45" s="6">
        <v>8.4857692307692307</v>
      </c>
      <c r="Y45" s="58">
        <v>8.6823888888888892</v>
      </c>
      <c r="Z45" s="59">
        <v>8.8269791666666695</v>
      </c>
      <c r="AA45" s="6">
        <v>8.4646500000000007</v>
      </c>
      <c r="AB45" s="6">
        <v>4.7</v>
      </c>
      <c r="AC45" s="6">
        <v>4.7</v>
      </c>
      <c r="AD45" s="6">
        <v>4.7</v>
      </c>
      <c r="AE45" s="6">
        <v>4.7</v>
      </c>
      <c r="AF45" s="44">
        <v>4.7</v>
      </c>
      <c r="AG45" s="45">
        <v>0.5</v>
      </c>
      <c r="AH45" s="6">
        <v>0.5</v>
      </c>
      <c r="AI45" s="6">
        <v>0.5</v>
      </c>
      <c r="AJ45" s="6">
        <v>0.5</v>
      </c>
      <c r="AK45" s="6">
        <v>0.5</v>
      </c>
      <c r="AL45" s="6">
        <v>0.5</v>
      </c>
      <c r="AM45" s="6">
        <v>0.5</v>
      </c>
      <c r="AN45" s="58">
        <v>0.5</v>
      </c>
      <c r="AO45" s="59">
        <v>0.5</v>
      </c>
      <c r="AP45" s="6">
        <v>0.5</v>
      </c>
      <c r="AQ45" s="6">
        <v>0.5</v>
      </c>
      <c r="AR45" s="6">
        <v>0.5</v>
      </c>
      <c r="AS45" s="6">
        <v>0.5</v>
      </c>
      <c r="AT45" s="6">
        <v>0.5</v>
      </c>
      <c r="AU45" s="44">
        <v>0.5</v>
      </c>
      <c r="AV45" s="45">
        <v>1.3</v>
      </c>
      <c r="AW45" s="6">
        <v>1.3</v>
      </c>
      <c r="AX45" s="6">
        <v>1.3</v>
      </c>
      <c r="AY45" s="6">
        <v>1.3</v>
      </c>
      <c r="AZ45" s="6">
        <v>1.3</v>
      </c>
      <c r="BA45" s="6">
        <v>1.3</v>
      </c>
      <c r="BB45" s="6">
        <v>1.3</v>
      </c>
      <c r="BC45" s="58">
        <v>1.3</v>
      </c>
      <c r="BD45" s="59">
        <v>1.3</v>
      </c>
      <c r="BE45" s="6">
        <v>1.3</v>
      </c>
      <c r="BF45" s="6">
        <v>1.3</v>
      </c>
      <c r="BG45" s="6">
        <v>1.3</v>
      </c>
      <c r="BH45" s="6">
        <v>1.3</v>
      </c>
      <c r="BI45" s="6">
        <v>1.3</v>
      </c>
      <c r="BJ45" s="44">
        <v>1.3</v>
      </c>
      <c r="BK45" s="45">
        <v>25.5</v>
      </c>
      <c r="BL45" s="6">
        <v>25.614000000000001</v>
      </c>
      <c r="BM45" s="6">
        <v>22.563333333333301</v>
      </c>
      <c r="BN45" s="6">
        <v>23.463333333333299</v>
      </c>
      <c r="BO45" s="6">
        <v>21.596</v>
      </c>
      <c r="BP45" s="6">
        <v>19.6038</v>
      </c>
      <c r="BQ45" s="6">
        <v>20.495769230769199</v>
      </c>
      <c r="BR45" s="58">
        <v>22.397166666666699</v>
      </c>
      <c r="BS45" s="59">
        <v>22.7309375</v>
      </c>
      <c r="BT45" s="6">
        <v>23.3068485555556</v>
      </c>
      <c r="BU45" s="6">
        <v>17.194876577777801</v>
      </c>
      <c r="BV45" s="6">
        <v>16.410396306666701</v>
      </c>
      <c r="BW45" s="6">
        <v>13.054550000000001</v>
      </c>
      <c r="BX45" s="6">
        <v>12.489699999999999</v>
      </c>
      <c r="BY45" s="7">
        <v>11.7357524383312</v>
      </c>
    </row>
    <row r="46" spans="2:77" x14ac:dyDescent="0.2">
      <c r="B46" s="28" t="s">
        <v>155</v>
      </c>
      <c r="C46" s="29">
        <v>15.429166666666699</v>
      </c>
      <c r="D46" s="6">
        <v>13.208</v>
      </c>
      <c r="E46" s="6">
        <v>9.5155555555555598</v>
      </c>
      <c r="F46" s="6">
        <v>12.140555555555601</v>
      </c>
      <c r="G46" s="6">
        <v>9.2728333333333293</v>
      </c>
      <c r="H46" s="6">
        <v>6.2118500000000001</v>
      </c>
      <c r="I46" s="6">
        <v>8.7304807692307698</v>
      </c>
      <c r="J46" s="58">
        <v>11.2613472222222</v>
      </c>
      <c r="K46" s="59">
        <v>12.2031510416667</v>
      </c>
      <c r="L46" s="6">
        <v>10.096027777777801</v>
      </c>
      <c r="M46" s="6">
        <v>8.4452222222222204</v>
      </c>
      <c r="N46" s="6">
        <v>7.7522333333333302</v>
      </c>
      <c r="O46" s="6">
        <v>5.5740583333333298</v>
      </c>
      <c r="P46" s="6">
        <v>5.1885500000000002</v>
      </c>
      <c r="Q46" s="44">
        <v>4.5240203652759803</v>
      </c>
      <c r="R46" s="45">
        <v>6.6466666666666701</v>
      </c>
      <c r="S46" s="6">
        <v>6.6007999999999996</v>
      </c>
      <c r="T46" s="6">
        <v>6.1115555555555598</v>
      </c>
      <c r="U46" s="6">
        <v>6.5915555555555603</v>
      </c>
      <c r="V46" s="6">
        <v>6.1645333333333303</v>
      </c>
      <c r="W46" s="6">
        <v>5.6993600000000004</v>
      </c>
      <c r="X46" s="6">
        <v>6.2772307692307701</v>
      </c>
      <c r="Y46" s="58">
        <v>6.5918222222222198</v>
      </c>
      <c r="Z46" s="59">
        <v>6.8231666666666602</v>
      </c>
      <c r="AA46" s="6">
        <v>6.2224111111111098</v>
      </c>
      <c r="AB46" s="6">
        <v>5.9753888888888902</v>
      </c>
      <c r="AC46" s="6">
        <v>5.7863833333333297</v>
      </c>
      <c r="AD46" s="6">
        <v>5.7863833333333297</v>
      </c>
      <c r="AE46" s="6">
        <v>5.9386999999999999</v>
      </c>
      <c r="AF46" s="44">
        <v>5.7707938994351</v>
      </c>
      <c r="AG46" s="45">
        <v>0.75</v>
      </c>
      <c r="AH46" s="6">
        <v>0.75</v>
      </c>
      <c r="AI46" s="6">
        <v>0.75</v>
      </c>
      <c r="AJ46" s="6">
        <v>0.75</v>
      </c>
      <c r="AK46" s="6">
        <v>0.75</v>
      </c>
      <c r="AL46" s="6">
        <v>0.75</v>
      </c>
      <c r="AM46" s="6">
        <v>0.75</v>
      </c>
      <c r="AN46" s="58">
        <v>0.75</v>
      </c>
      <c r="AO46" s="59">
        <v>0.75</v>
      </c>
      <c r="AP46" s="6">
        <v>0.75</v>
      </c>
      <c r="AQ46" s="6">
        <v>0.55000000000000004</v>
      </c>
      <c r="AR46" s="6">
        <v>0.55000000000000004</v>
      </c>
      <c r="AS46" s="6">
        <v>0.55000000000000004</v>
      </c>
      <c r="AT46" s="6">
        <v>0.2</v>
      </c>
      <c r="AU46" s="44">
        <v>0.04</v>
      </c>
      <c r="AV46" s="45">
        <v>1.3</v>
      </c>
      <c r="AW46" s="6">
        <v>1.3</v>
      </c>
      <c r="AX46" s="6">
        <v>1.3</v>
      </c>
      <c r="AY46" s="6">
        <v>1.3</v>
      </c>
      <c r="AZ46" s="6">
        <v>1.3</v>
      </c>
      <c r="BA46" s="6">
        <v>1.3</v>
      </c>
      <c r="BB46" s="6">
        <v>1.3</v>
      </c>
      <c r="BC46" s="58">
        <v>1.3</v>
      </c>
      <c r="BD46" s="59">
        <v>1.3</v>
      </c>
      <c r="BE46" s="6">
        <v>1.3</v>
      </c>
      <c r="BF46" s="6">
        <v>1.3</v>
      </c>
      <c r="BG46" s="6">
        <v>1.3</v>
      </c>
      <c r="BH46" s="6">
        <v>1.3</v>
      </c>
      <c r="BI46" s="6">
        <v>1.3</v>
      </c>
      <c r="BJ46" s="44">
        <v>1.3</v>
      </c>
      <c r="BK46" s="45">
        <v>24.125833333333301</v>
      </c>
      <c r="BL46" s="6">
        <v>21.858799999999999</v>
      </c>
      <c r="BM46" s="6">
        <v>17.677111111111099</v>
      </c>
      <c r="BN46" s="6">
        <v>20.782111111111099</v>
      </c>
      <c r="BO46" s="6">
        <v>17.487366666666698</v>
      </c>
      <c r="BP46" s="6">
        <v>13.961209999999999</v>
      </c>
      <c r="BQ46" s="6">
        <v>17.057711538461501</v>
      </c>
      <c r="BR46" s="58">
        <v>19.903169444444401</v>
      </c>
      <c r="BS46" s="59">
        <v>21.076317708333299</v>
      </c>
      <c r="BT46" s="6">
        <v>18.3684388888889</v>
      </c>
      <c r="BU46" s="6">
        <v>16.270611111111101</v>
      </c>
      <c r="BV46" s="6">
        <v>15.388616666666699</v>
      </c>
      <c r="BW46" s="6">
        <v>13.2104416666667</v>
      </c>
      <c r="BX46" s="6">
        <v>12.62725</v>
      </c>
      <c r="BY46" s="7">
        <v>11.6348142647111</v>
      </c>
    </row>
    <row r="47" spans="2:77" x14ac:dyDescent="0.2">
      <c r="B47" s="28" t="s">
        <v>154</v>
      </c>
      <c r="C47" s="29">
        <v>12.9375</v>
      </c>
      <c r="D47" s="6">
        <v>11.6625714285714</v>
      </c>
      <c r="E47" s="6">
        <v>8.9903174603174598</v>
      </c>
      <c r="F47" s="6">
        <v>9.3953968253968192</v>
      </c>
      <c r="G47" s="6">
        <v>7.9035238095238096</v>
      </c>
      <c r="H47" s="6">
        <v>6.3260571428571399</v>
      </c>
      <c r="I47" s="6">
        <v>7.2861538461538498</v>
      </c>
      <c r="J47" s="58">
        <v>8.2577936507936496</v>
      </c>
      <c r="K47" s="59">
        <v>8.7556250000000002</v>
      </c>
      <c r="L47" s="6">
        <v>7.5565333333333298</v>
      </c>
      <c r="M47" s="6">
        <v>7.05</v>
      </c>
      <c r="N47" s="6">
        <v>6.68</v>
      </c>
      <c r="O47" s="6">
        <v>5.12</v>
      </c>
      <c r="P47" s="6">
        <v>8.5437111111111097</v>
      </c>
      <c r="Q47" s="44">
        <v>4.3842666666666696</v>
      </c>
      <c r="R47" s="45">
        <v>9.1</v>
      </c>
      <c r="S47" s="6">
        <v>6.5171428571428596</v>
      </c>
      <c r="T47" s="6">
        <v>5.9761904761904798</v>
      </c>
      <c r="U47" s="6">
        <v>6.5285714285714302</v>
      </c>
      <c r="V47" s="6">
        <v>6.0457142857142898</v>
      </c>
      <c r="W47" s="6">
        <v>5.5237142857142896</v>
      </c>
      <c r="X47" s="6">
        <v>6.1884615384615396</v>
      </c>
      <c r="Y47" s="58">
        <v>6.5288095238095201</v>
      </c>
      <c r="Z47" s="59">
        <v>7.3531250000000004</v>
      </c>
      <c r="AA47" s="6">
        <v>7.3179999999999996</v>
      </c>
      <c r="AB47" s="6">
        <v>6.0173333333333296</v>
      </c>
      <c r="AC47" s="6">
        <v>5.6894</v>
      </c>
      <c r="AD47" s="6">
        <v>5.6894</v>
      </c>
      <c r="AE47" s="6">
        <v>2</v>
      </c>
      <c r="AF47" s="44">
        <v>5.4981533456062399</v>
      </c>
      <c r="AG47" s="45">
        <v>1.9</v>
      </c>
      <c r="AH47" s="6">
        <v>1.9</v>
      </c>
      <c r="AI47" s="6">
        <v>1.9</v>
      </c>
      <c r="AJ47" s="6">
        <v>1.9</v>
      </c>
      <c r="AK47" s="6">
        <v>1.9</v>
      </c>
      <c r="AL47" s="6">
        <v>1.9</v>
      </c>
      <c r="AM47" s="6">
        <v>1.9</v>
      </c>
      <c r="AN47" s="58">
        <v>1.9</v>
      </c>
      <c r="AO47" s="59">
        <v>1.9</v>
      </c>
      <c r="AP47" s="6">
        <v>1.9</v>
      </c>
      <c r="AQ47" s="6">
        <v>1.9</v>
      </c>
      <c r="AR47" s="6">
        <v>1.9</v>
      </c>
      <c r="AS47" s="6">
        <v>1.9</v>
      </c>
      <c r="AT47" s="6">
        <v>1.9</v>
      </c>
      <c r="AU47" s="44">
        <v>1.9</v>
      </c>
      <c r="AV47" s="45">
        <v>1.3</v>
      </c>
      <c r="AW47" s="6">
        <v>1.3</v>
      </c>
      <c r="AX47" s="6">
        <v>1.3</v>
      </c>
      <c r="AY47" s="6">
        <v>1.3</v>
      </c>
      <c r="AZ47" s="6">
        <v>1.3</v>
      </c>
      <c r="BA47" s="6">
        <v>1.3</v>
      </c>
      <c r="BB47" s="6">
        <v>1.3</v>
      </c>
      <c r="BC47" s="58">
        <v>1.3</v>
      </c>
      <c r="BD47" s="59">
        <v>1.3</v>
      </c>
      <c r="BE47" s="6">
        <v>1.3</v>
      </c>
      <c r="BF47" s="6">
        <v>1.3</v>
      </c>
      <c r="BG47" s="6">
        <v>1.3</v>
      </c>
      <c r="BH47" s="6">
        <v>1.3</v>
      </c>
      <c r="BI47" s="6">
        <v>1.3</v>
      </c>
      <c r="BJ47" s="44">
        <v>1.3</v>
      </c>
      <c r="BK47" s="45">
        <v>25.237500000000001</v>
      </c>
      <c r="BL47" s="6">
        <v>21.3797142857143</v>
      </c>
      <c r="BM47" s="6">
        <v>18.166507936507902</v>
      </c>
      <c r="BN47" s="6">
        <v>19.1239682539683</v>
      </c>
      <c r="BO47" s="6">
        <v>17.1492380952381</v>
      </c>
      <c r="BP47" s="6">
        <v>15.0497714285714</v>
      </c>
      <c r="BQ47" s="6">
        <v>16.6746153846154</v>
      </c>
      <c r="BR47" s="58">
        <v>17.9866031746032</v>
      </c>
      <c r="BS47" s="59">
        <v>19.30875</v>
      </c>
      <c r="BT47" s="6">
        <v>18.074533333333299</v>
      </c>
      <c r="BU47" s="6">
        <v>16.267333333333301</v>
      </c>
      <c r="BV47" s="6">
        <v>15.5694</v>
      </c>
      <c r="BW47" s="6">
        <v>14.009399999999999</v>
      </c>
      <c r="BX47" s="6">
        <v>13.7437111111111</v>
      </c>
      <c r="BY47" s="7">
        <v>13.0824200122729</v>
      </c>
    </row>
    <row r="48" spans="2:77" x14ac:dyDescent="0.2">
      <c r="B48" s="28" t="s">
        <v>153</v>
      </c>
      <c r="C48" s="29">
        <v>14.7475818452381</v>
      </c>
      <c r="D48" s="6">
        <v>11.9888571428571</v>
      </c>
      <c r="E48" s="6">
        <v>9.1493650793650794</v>
      </c>
      <c r="F48" s="6">
        <v>9.8879603174603208</v>
      </c>
      <c r="G48" s="6">
        <v>8.1823476190476203</v>
      </c>
      <c r="H48" s="6">
        <v>5.7482771428571402</v>
      </c>
      <c r="I48" s="6">
        <v>7.5689120879120901</v>
      </c>
      <c r="J48" s="58">
        <v>8.8215595238095208</v>
      </c>
      <c r="K48" s="59">
        <v>9.6648437499999993</v>
      </c>
      <c r="L48" s="6">
        <v>8.50915</v>
      </c>
      <c r="M48" s="6">
        <v>8.4973333333333301</v>
      </c>
      <c r="N48" s="6">
        <v>7.5981333333333296</v>
      </c>
      <c r="O48" s="6">
        <v>4.1010999999999997</v>
      </c>
      <c r="P48" s="6">
        <v>3.8481666666666698</v>
      </c>
      <c r="Q48" s="44">
        <v>3.50617249820638</v>
      </c>
      <c r="R48" s="45">
        <v>6.0844494047618998</v>
      </c>
      <c r="S48" s="6">
        <v>6.0511428571428603</v>
      </c>
      <c r="T48" s="6">
        <v>5.6506349206349196</v>
      </c>
      <c r="U48" s="6">
        <v>6.0695396825396797</v>
      </c>
      <c r="V48" s="6">
        <v>5.7071523809523796</v>
      </c>
      <c r="W48" s="6">
        <v>5.1671457142857102</v>
      </c>
      <c r="X48" s="6">
        <v>5.6779450549450603</v>
      </c>
      <c r="Y48" s="58">
        <v>6.0696904761904804</v>
      </c>
      <c r="Z48" s="59">
        <v>6.6046874999999998</v>
      </c>
      <c r="AA48" s="6">
        <v>6.5731000000000002</v>
      </c>
      <c r="AB48" s="6">
        <v>6.11466666666667</v>
      </c>
      <c r="AC48" s="6">
        <v>4.8481833333333304</v>
      </c>
      <c r="AD48" s="6">
        <v>4.8481833333333304</v>
      </c>
      <c r="AE48" s="6">
        <v>4.8258638888888896</v>
      </c>
      <c r="AF48" s="44">
        <v>4.6780147005446304</v>
      </c>
      <c r="AG48" s="45">
        <v>0.85785491071428599</v>
      </c>
      <c r="AH48" s="6">
        <v>0.69233142857142804</v>
      </c>
      <c r="AI48" s="6">
        <v>0.52196190476190496</v>
      </c>
      <c r="AJ48" s="6">
        <v>0.56627761904761897</v>
      </c>
      <c r="AK48" s="6">
        <v>0.46394085714285699</v>
      </c>
      <c r="AL48" s="6">
        <v>0.31789662857142797</v>
      </c>
      <c r="AM48" s="6">
        <v>0.42713472527472501</v>
      </c>
      <c r="AN48" s="58">
        <v>0.50229357142857101</v>
      </c>
      <c r="AO48" s="59">
        <v>0.55289062499999997</v>
      </c>
      <c r="AP48" s="6">
        <v>0.48354900000000001</v>
      </c>
      <c r="AQ48" s="6">
        <v>0.48283999999999999</v>
      </c>
      <c r="AR48" s="6">
        <v>0.42888799999999999</v>
      </c>
      <c r="AS48" s="6">
        <v>0.2008105</v>
      </c>
      <c r="AT48" s="6">
        <v>0.186899166666667</v>
      </c>
      <c r="AU48" s="44">
        <v>0.16808948740135099</v>
      </c>
      <c r="AV48" s="45">
        <v>1.3</v>
      </c>
      <c r="AW48" s="6">
        <v>1.3</v>
      </c>
      <c r="AX48" s="6">
        <v>1.3</v>
      </c>
      <c r="AY48" s="6">
        <v>1.3</v>
      </c>
      <c r="AZ48" s="6">
        <v>1.3</v>
      </c>
      <c r="BA48" s="6">
        <v>1.3</v>
      </c>
      <c r="BB48" s="6">
        <v>1.3</v>
      </c>
      <c r="BC48" s="58">
        <v>1.3</v>
      </c>
      <c r="BD48" s="59">
        <v>1.3</v>
      </c>
      <c r="BE48" s="6">
        <v>1.3</v>
      </c>
      <c r="BF48" s="6">
        <v>1.3</v>
      </c>
      <c r="BG48" s="6">
        <v>1.3</v>
      </c>
      <c r="BH48" s="6">
        <v>1.3</v>
      </c>
      <c r="BI48" s="6">
        <v>1.3</v>
      </c>
      <c r="BJ48" s="44">
        <v>1.3</v>
      </c>
      <c r="BK48" s="45">
        <v>22.989886160714299</v>
      </c>
      <c r="BL48" s="6">
        <v>20.0323314285714</v>
      </c>
      <c r="BM48" s="6">
        <v>16.6219619047619</v>
      </c>
      <c r="BN48" s="6">
        <v>17.8237776190476</v>
      </c>
      <c r="BO48" s="6">
        <v>15.6534408571429</v>
      </c>
      <c r="BP48" s="6">
        <v>12.5333194857143</v>
      </c>
      <c r="BQ48" s="6">
        <v>14.9739918681319</v>
      </c>
      <c r="BR48" s="58">
        <v>16.693543571428599</v>
      </c>
      <c r="BS48" s="59">
        <v>18.122421875000001</v>
      </c>
      <c r="BT48" s="6">
        <v>16.865798999999999</v>
      </c>
      <c r="BU48" s="6">
        <v>16.394839999999999</v>
      </c>
      <c r="BV48" s="6">
        <v>14.1752046666667</v>
      </c>
      <c r="BW48" s="6">
        <v>10.4500938333333</v>
      </c>
      <c r="BX48" s="6">
        <v>10.1609297222222</v>
      </c>
      <c r="BY48" s="7">
        <v>9.6522766861523603</v>
      </c>
    </row>
    <row r="49" spans="2:77" x14ac:dyDescent="0.2">
      <c r="B49" s="28" t="s">
        <v>152</v>
      </c>
      <c r="C49" s="29">
        <v>12.8751488095238</v>
      </c>
      <c r="D49" s="6">
        <v>10.290571428571401</v>
      </c>
      <c r="E49" s="6">
        <v>7.8725396825396796</v>
      </c>
      <c r="F49" s="6">
        <v>8.3033333333333292</v>
      </c>
      <c r="G49" s="6">
        <v>6.9252857142857103</v>
      </c>
      <c r="H49" s="6">
        <v>5.4725857142857102</v>
      </c>
      <c r="I49" s="6">
        <v>6.42008241758242</v>
      </c>
      <c r="J49" s="58">
        <v>7.2900912698412696</v>
      </c>
      <c r="K49" s="59">
        <v>10.56671875</v>
      </c>
      <c r="L49" s="6">
        <v>7.6683833333333302</v>
      </c>
      <c r="M49" s="6">
        <v>6.7206666666666699</v>
      </c>
      <c r="N49" s="6">
        <v>6.3890000000000002</v>
      </c>
      <c r="O49" s="6">
        <v>6.5289999999999999</v>
      </c>
      <c r="P49" s="6">
        <v>6.2527444444444402</v>
      </c>
      <c r="Q49" s="44">
        <v>5.7376640208980101</v>
      </c>
      <c r="R49" s="45">
        <v>5.9915178571428598</v>
      </c>
      <c r="S49" s="6">
        <v>5.9634285714285697</v>
      </c>
      <c r="T49" s="6">
        <v>5.4019047619047598</v>
      </c>
      <c r="U49" s="6">
        <v>6.02</v>
      </c>
      <c r="V49" s="6">
        <v>5.4967142857142903</v>
      </c>
      <c r="W49" s="6">
        <v>4.9390142857142898</v>
      </c>
      <c r="X49" s="6">
        <v>5.6945329670329699</v>
      </c>
      <c r="Y49" s="58">
        <v>6.0201309523809501</v>
      </c>
      <c r="Z49" s="59">
        <v>5.9926562499999996</v>
      </c>
      <c r="AA49" s="6">
        <v>5.9602166666666703</v>
      </c>
      <c r="AB49" s="6">
        <v>5.8173333333333304</v>
      </c>
      <c r="AC49" s="6">
        <v>5.2640000000000002</v>
      </c>
      <c r="AD49" s="6">
        <v>7.0750000000000002</v>
      </c>
      <c r="AE49" s="6">
        <v>7.0052777777777804</v>
      </c>
      <c r="AF49" s="44">
        <v>6.6978154248038697</v>
      </c>
      <c r="AG49" s="45">
        <v>0.6</v>
      </c>
      <c r="AH49" s="6">
        <v>0.6</v>
      </c>
      <c r="AI49" s="6">
        <v>0.6</v>
      </c>
      <c r="AJ49" s="6">
        <v>0.6</v>
      </c>
      <c r="AK49" s="6">
        <v>0.6</v>
      </c>
      <c r="AL49" s="6">
        <v>0.6</v>
      </c>
      <c r="AM49" s="6">
        <v>0.6</v>
      </c>
      <c r="AN49" s="58">
        <v>0.6</v>
      </c>
      <c r="AO49" s="59">
        <v>0.6</v>
      </c>
      <c r="AP49" s="6">
        <v>0.6</v>
      </c>
      <c r="AQ49" s="6">
        <v>0.6</v>
      </c>
      <c r="AR49" s="6">
        <v>0.6</v>
      </c>
      <c r="AS49" s="6">
        <v>0.6</v>
      </c>
      <c r="AT49" s="6">
        <v>0.6</v>
      </c>
      <c r="AU49" s="44">
        <v>0.6</v>
      </c>
      <c r="AV49" s="45">
        <v>1.3</v>
      </c>
      <c r="AW49" s="6">
        <v>1.3</v>
      </c>
      <c r="AX49" s="6">
        <v>1.3</v>
      </c>
      <c r="AY49" s="6">
        <v>1.3</v>
      </c>
      <c r="AZ49" s="6">
        <v>1.3</v>
      </c>
      <c r="BA49" s="6">
        <v>1.3</v>
      </c>
      <c r="BB49" s="6">
        <v>1.3</v>
      </c>
      <c r="BC49" s="58">
        <v>1.3</v>
      </c>
      <c r="BD49" s="59">
        <v>1.3</v>
      </c>
      <c r="BE49" s="6">
        <v>1.3</v>
      </c>
      <c r="BF49" s="6">
        <v>1.3</v>
      </c>
      <c r="BG49" s="6">
        <v>1.3</v>
      </c>
      <c r="BH49" s="6">
        <v>1.3</v>
      </c>
      <c r="BI49" s="6">
        <v>1.3</v>
      </c>
      <c r="BJ49" s="44">
        <v>1.3</v>
      </c>
      <c r="BK49" s="45">
        <v>20.766666666666701</v>
      </c>
      <c r="BL49" s="6">
        <v>18.154</v>
      </c>
      <c r="BM49" s="6">
        <v>15.174444444444401</v>
      </c>
      <c r="BN49" s="6">
        <v>16.223333333333301</v>
      </c>
      <c r="BO49" s="6">
        <v>14.321999999999999</v>
      </c>
      <c r="BP49" s="6">
        <v>12.3116</v>
      </c>
      <c r="BQ49" s="6">
        <v>14.0146153846154</v>
      </c>
      <c r="BR49" s="58">
        <v>15.2102222222222</v>
      </c>
      <c r="BS49" s="59">
        <v>18.459375000000001</v>
      </c>
      <c r="BT49" s="6">
        <v>15.528600000000001</v>
      </c>
      <c r="BU49" s="6">
        <v>14.438000000000001</v>
      </c>
      <c r="BV49" s="6">
        <v>13.553000000000001</v>
      </c>
      <c r="BW49" s="6">
        <v>15.504</v>
      </c>
      <c r="BX49" s="6">
        <v>15.158022222222201</v>
      </c>
      <c r="BY49" s="7">
        <v>14.3354794457019</v>
      </c>
    </row>
    <row r="50" spans="2:77" x14ac:dyDescent="0.2">
      <c r="B50" s="28" t="s">
        <v>151</v>
      </c>
      <c r="C50" s="29">
        <v>15.402901785714301</v>
      </c>
      <c r="D50" s="6">
        <v>12.2505714285714</v>
      </c>
      <c r="E50" s="6">
        <v>9.2280952380952392</v>
      </c>
      <c r="F50" s="6">
        <v>9.8233809523809494</v>
      </c>
      <c r="G50" s="6">
        <v>8.08174285714286</v>
      </c>
      <c r="H50" s="6">
        <v>6.2395228571428598</v>
      </c>
      <c r="I50" s="6">
        <v>7.4749340659340699</v>
      </c>
      <c r="J50" s="58">
        <v>8.5969285714285704</v>
      </c>
      <c r="K50" s="59">
        <v>9.2421875</v>
      </c>
      <c r="L50" s="6">
        <v>7.9322999999999997</v>
      </c>
      <c r="M50" s="6">
        <v>7.9726666666666697</v>
      </c>
      <c r="N50" s="6">
        <v>7.2901333333333298</v>
      </c>
      <c r="O50" s="6">
        <v>4.2120133333333296</v>
      </c>
      <c r="P50" s="6">
        <v>3.98308888888889</v>
      </c>
      <c r="Q50" s="44">
        <v>3.5839691892121199</v>
      </c>
      <c r="R50" s="45">
        <v>4.98854166666667</v>
      </c>
      <c r="S50" s="6">
        <v>4.9640000000000004</v>
      </c>
      <c r="T50" s="6">
        <v>4.6688888888888904</v>
      </c>
      <c r="U50" s="6">
        <v>4.9775555555555604</v>
      </c>
      <c r="V50" s="6">
        <v>4.7105333333333297</v>
      </c>
      <c r="W50" s="6">
        <v>4.4231600000000002</v>
      </c>
      <c r="X50" s="6">
        <v>4.79953846153846</v>
      </c>
      <c r="Y50" s="58">
        <v>4.9776666666666696</v>
      </c>
      <c r="Z50" s="59">
        <v>5.3718750000000002</v>
      </c>
      <c r="AA50" s="6">
        <v>5.3486000000000002</v>
      </c>
      <c r="AB50" s="6">
        <v>4.8985333333333303</v>
      </c>
      <c r="AC50" s="6">
        <v>4.7327266666666699</v>
      </c>
      <c r="AD50" s="6">
        <v>4.7327266666666699</v>
      </c>
      <c r="AE50" s="6">
        <v>4.7670111111111098</v>
      </c>
      <c r="AF50" s="44">
        <v>4.5851251643947499</v>
      </c>
      <c r="AG50" s="45">
        <v>0.9</v>
      </c>
      <c r="AH50" s="6">
        <v>0.9</v>
      </c>
      <c r="AI50" s="6">
        <v>0.9</v>
      </c>
      <c r="AJ50" s="6">
        <v>0.9</v>
      </c>
      <c r="AK50" s="6">
        <v>0.9</v>
      </c>
      <c r="AL50" s="6">
        <v>0.9</v>
      </c>
      <c r="AM50" s="6">
        <v>0.9</v>
      </c>
      <c r="AN50" s="58">
        <v>0.9</v>
      </c>
      <c r="AO50" s="59">
        <v>0.9</v>
      </c>
      <c r="AP50" s="6">
        <v>0.9</v>
      </c>
      <c r="AQ50" s="6">
        <v>0.9</v>
      </c>
      <c r="AR50" s="6">
        <v>0.9</v>
      </c>
      <c r="AS50" s="6">
        <v>0.9</v>
      </c>
      <c r="AT50" s="6">
        <v>0.9</v>
      </c>
      <c r="AU50" s="44">
        <v>0.9</v>
      </c>
      <c r="AV50" s="45">
        <v>1.3</v>
      </c>
      <c r="AW50" s="6">
        <v>1.3</v>
      </c>
      <c r="AX50" s="6">
        <v>1.3</v>
      </c>
      <c r="AY50" s="6">
        <v>1.3</v>
      </c>
      <c r="AZ50" s="6">
        <v>1.3</v>
      </c>
      <c r="BA50" s="6">
        <v>1.3</v>
      </c>
      <c r="BB50" s="6">
        <v>1.3</v>
      </c>
      <c r="BC50" s="58">
        <v>1.3</v>
      </c>
      <c r="BD50" s="59">
        <v>1.3</v>
      </c>
      <c r="BE50" s="6">
        <v>1.3</v>
      </c>
      <c r="BF50" s="6">
        <v>1.3</v>
      </c>
      <c r="BG50" s="6">
        <v>1.3</v>
      </c>
      <c r="BH50" s="6">
        <v>1.3</v>
      </c>
      <c r="BI50" s="6">
        <v>1.3</v>
      </c>
      <c r="BJ50" s="44">
        <v>1.3</v>
      </c>
      <c r="BK50" s="45">
        <v>22.591443452381</v>
      </c>
      <c r="BL50" s="6">
        <v>19.414571428571399</v>
      </c>
      <c r="BM50" s="6">
        <v>16.096984126984101</v>
      </c>
      <c r="BN50" s="6">
        <v>17.000936507936501</v>
      </c>
      <c r="BO50" s="6">
        <v>14.992276190476201</v>
      </c>
      <c r="BP50" s="6">
        <v>12.8626828571429</v>
      </c>
      <c r="BQ50" s="6">
        <v>14.4744725274725</v>
      </c>
      <c r="BR50" s="58">
        <v>15.7745952380952</v>
      </c>
      <c r="BS50" s="59">
        <v>16.814062499999999</v>
      </c>
      <c r="BT50" s="6">
        <v>15.4809</v>
      </c>
      <c r="BU50" s="6">
        <v>15.071199999999999</v>
      </c>
      <c r="BV50" s="6">
        <v>14.222860000000001</v>
      </c>
      <c r="BW50" s="6">
        <v>11.144740000000001</v>
      </c>
      <c r="BX50" s="6">
        <v>10.950100000000001</v>
      </c>
      <c r="BY50" s="7">
        <v>10.369094353606901</v>
      </c>
    </row>
    <row r="51" spans="2:77" x14ac:dyDescent="0.2">
      <c r="B51" s="28" t="s">
        <v>150</v>
      </c>
      <c r="C51" s="29">
        <v>16.183928571428599</v>
      </c>
      <c r="D51" s="6">
        <v>13.5882857142857</v>
      </c>
      <c r="E51" s="6">
        <v>10.949047619047599</v>
      </c>
      <c r="F51" s="6">
        <v>11.623333333333299</v>
      </c>
      <c r="G51" s="6">
        <v>10.039142857142901</v>
      </c>
      <c r="H51" s="6">
        <v>7.1391714285714301</v>
      </c>
      <c r="I51" s="6">
        <v>8.3831043956044002</v>
      </c>
      <c r="J51" s="58">
        <v>10.6101428571429</v>
      </c>
      <c r="K51" s="59">
        <v>10.739531250000001</v>
      </c>
      <c r="L51" s="6">
        <v>9.6338833333333298</v>
      </c>
      <c r="M51" s="6">
        <v>8.1206666666666703</v>
      </c>
      <c r="N51" s="6">
        <v>7.7039999999999997</v>
      </c>
      <c r="O51" s="6">
        <v>5.2037000000000004</v>
      </c>
      <c r="P51" s="6">
        <v>5.0495555555555596</v>
      </c>
      <c r="Q51" s="44">
        <v>4.4891534459783502</v>
      </c>
      <c r="R51" s="45">
        <v>5.5870535714285703</v>
      </c>
      <c r="S51" s="6">
        <v>5.5742857142857103</v>
      </c>
      <c r="T51" s="6">
        <v>5.3190476190476197</v>
      </c>
      <c r="U51" s="6">
        <v>5.6</v>
      </c>
      <c r="V51" s="6">
        <v>5.3621428571428602</v>
      </c>
      <c r="W51" s="6">
        <v>5.1086428571428604</v>
      </c>
      <c r="X51" s="6">
        <v>5.45206043956044</v>
      </c>
      <c r="Y51" s="58">
        <v>5.6000595238095299</v>
      </c>
      <c r="Z51" s="59">
        <v>6.1039062499999996</v>
      </c>
      <c r="AA51" s="6">
        <v>6.0827499999999999</v>
      </c>
      <c r="AB51" s="6">
        <v>5.92</v>
      </c>
      <c r="AC51" s="6">
        <v>4.819</v>
      </c>
      <c r="AD51" s="6">
        <v>5.7895000000000003</v>
      </c>
      <c r="AE51" s="6">
        <v>4.94177777777778</v>
      </c>
      <c r="AF51" s="44">
        <v>4.7383243497148202</v>
      </c>
      <c r="AG51" s="45">
        <v>0.85</v>
      </c>
      <c r="AH51" s="6">
        <v>0.85</v>
      </c>
      <c r="AI51" s="6">
        <v>0.85</v>
      </c>
      <c r="AJ51" s="6">
        <v>0.85</v>
      </c>
      <c r="AK51" s="6">
        <v>0.85</v>
      </c>
      <c r="AL51" s="6">
        <v>0.85</v>
      </c>
      <c r="AM51" s="6">
        <v>0.85</v>
      </c>
      <c r="AN51" s="58">
        <v>0.85</v>
      </c>
      <c r="AO51" s="59">
        <v>0.85</v>
      </c>
      <c r="AP51" s="6">
        <v>0.85</v>
      </c>
      <c r="AQ51" s="6">
        <v>0.85</v>
      </c>
      <c r="AR51" s="6">
        <v>0.85</v>
      </c>
      <c r="AS51" s="6">
        <v>0.85</v>
      </c>
      <c r="AT51" s="6">
        <v>0.85</v>
      </c>
      <c r="AU51" s="44">
        <v>0.85</v>
      </c>
      <c r="AV51" s="45">
        <v>1.3</v>
      </c>
      <c r="AW51" s="6">
        <v>1.3</v>
      </c>
      <c r="AX51" s="6">
        <v>1.3</v>
      </c>
      <c r="AY51" s="6">
        <v>1.3</v>
      </c>
      <c r="AZ51" s="6">
        <v>1.3</v>
      </c>
      <c r="BA51" s="6">
        <v>1.3</v>
      </c>
      <c r="BB51" s="6">
        <v>1.3</v>
      </c>
      <c r="BC51" s="58">
        <v>1.3</v>
      </c>
      <c r="BD51" s="59">
        <v>1.3</v>
      </c>
      <c r="BE51" s="6">
        <v>1.3</v>
      </c>
      <c r="BF51" s="6">
        <v>1.3</v>
      </c>
      <c r="BG51" s="6">
        <v>1.3</v>
      </c>
      <c r="BH51" s="6">
        <v>1.3</v>
      </c>
      <c r="BI51" s="6">
        <v>1.3</v>
      </c>
      <c r="BJ51" s="44">
        <v>1.3</v>
      </c>
      <c r="BK51" s="45">
        <v>23.920982142857099</v>
      </c>
      <c r="BL51" s="6">
        <v>21.312571428571399</v>
      </c>
      <c r="BM51" s="6">
        <v>18.418095238095201</v>
      </c>
      <c r="BN51" s="6">
        <v>19.373333333333299</v>
      </c>
      <c r="BO51" s="6">
        <v>17.551285714285701</v>
      </c>
      <c r="BP51" s="6">
        <v>14.397814285714301</v>
      </c>
      <c r="BQ51" s="6">
        <v>15.985164835164801</v>
      </c>
      <c r="BR51" s="58">
        <v>18.360202380952401</v>
      </c>
      <c r="BS51" s="59">
        <v>18.993437499999999</v>
      </c>
      <c r="BT51" s="6">
        <v>17.866633333333301</v>
      </c>
      <c r="BU51" s="6">
        <v>16.190666666666701</v>
      </c>
      <c r="BV51" s="6">
        <v>14.673</v>
      </c>
      <c r="BW51" s="6">
        <v>13.1432</v>
      </c>
      <c r="BX51" s="6">
        <v>12.1413333333333</v>
      </c>
      <c r="BY51" s="7">
        <v>11.377477795693199</v>
      </c>
    </row>
    <row r="52" spans="2:77" x14ac:dyDescent="0.2">
      <c r="B52" s="28" t="s">
        <v>149</v>
      </c>
      <c r="C52" s="29">
        <v>12.676488095238099</v>
      </c>
      <c r="D52" s="6">
        <v>10.5068571428571</v>
      </c>
      <c r="E52" s="6">
        <v>7.9260317460317502</v>
      </c>
      <c r="F52" s="6">
        <v>8.8961269841269797</v>
      </c>
      <c r="G52" s="6">
        <v>7.2302476190476197</v>
      </c>
      <c r="H52" s="6">
        <v>5.4590742857142898</v>
      </c>
      <c r="I52" s="6">
        <v>6.8087417582417604</v>
      </c>
      <c r="J52" s="58">
        <v>8.0698095238095195</v>
      </c>
      <c r="K52" s="59">
        <v>9.2312499999999993</v>
      </c>
      <c r="L52" s="6">
        <v>8.3056000000000001</v>
      </c>
      <c r="M52" s="6">
        <v>8.2098666666666702</v>
      </c>
      <c r="N52" s="6">
        <v>7.6602933333333301</v>
      </c>
      <c r="O52" s="6">
        <v>5.6224999999999996</v>
      </c>
      <c r="P52" s="6">
        <v>5.23783333333333</v>
      </c>
      <c r="Q52" s="44">
        <v>4.62374607014742</v>
      </c>
      <c r="R52" s="45">
        <v>6.0844494047618998</v>
      </c>
      <c r="S52" s="6">
        <v>6.0511428571428603</v>
      </c>
      <c r="T52" s="6">
        <v>5.6506349206349196</v>
      </c>
      <c r="U52" s="6">
        <v>6.0695396825396797</v>
      </c>
      <c r="V52" s="6">
        <v>5.7071523809523796</v>
      </c>
      <c r="W52" s="6">
        <v>5.3171457142857097</v>
      </c>
      <c r="X52" s="6">
        <v>5.8279450549450598</v>
      </c>
      <c r="Y52" s="58">
        <v>6.0696904761904804</v>
      </c>
      <c r="Z52" s="59">
        <v>6.6046874999999998</v>
      </c>
      <c r="AA52" s="6">
        <v>6.5731000000000002</v>
      </c>
      <c r="AB52" s="6">
        <v>5.7220000000000004</v>
      </c>
      <c r="AC52" s="6">
        <v>5.54226666666667</v>
      </c>
      <c r="AD52" s="6">
        <v>5.54226666666667</v>
      </c>
      <c r="AE52" s="6">
        <v>5.5473111111111102</v>
      </c>
      <c r="AF52" s="44">
        <v>5.3140697590008097</v>
      </c>
      <c r="AG52" s="45">
        <v>0.06</v>
      </c>
      <c r="AH52" s="6">
        <v>0.06</v>
      </c>
      <c r="AI52" s="6">
        <v>0.06</v>
      </c>
      <c r="AJ52" s="6">
        <v>0.06</v>
      </c>
      <c r="AK52" s="6">
        <v>0.06</v>
      </c>
      <c r="AL52" s="6">
        <v>0.06</v>
      </c>
      <c r="AM52" s="6">
        <v>0.06</v>
      </c>
      <c r="AN52" s="58">
        <v>0.06</v>
      </c>
      <c r="AO52" s="59">
        <v>0.06</v>
      </c>
      <c r="AP52" s="6">
        <v>0.06</v>
      </c>
      <c r="AQ52" s="6">
        <v>0.06</v>
      </c>
      <c r="AR52" s="6">
        <v>0.06</v>
      </c>
      <c r="AS52" s="6">
        <v>0.06</v>
      </c>
      <c r="AT52" s="6">
        <v>0.06</v>
      </c>
      <c r="AU52" s="44">
        <v>0.06</v>
      </c>
      <c r="AV52" s="45">
        <v>1.3</v>
      </c>
      <c r="AW52" s="6">
        <v>1.3</v>
      </c>
      <c r="AX52" s="6">
        <v>1.3</v>
      </c>
      <c r="AY52" s="6">
        <v>1.3</v>
      </c>
      <c r="AZ52" s="6">
        <v>1.3</v>
      </c>
      <c r="BA52" s="6">
        <v>1.3</v>
      </c>
      <c r="BB52" s="6">
        <v>1.3</v>
      </c>
      <c r="BC52" s="58">
        <v>1.3</v>
      </c>
      <c r="BD52" s="59">
        <v>1.3</v>
      </c>
      <c r="BE52" s="6">
        <v>1.3</v>
      </c>
      <c r="BF52" s="6">
        <v>1.3</v>
      </c>
      <c r="BG52" s="6">
        <v>1.3</v>
      </c>
      <c r="BH52" s="6">
        <v>1.3</v>
      </c>
      <c r="BI52" s="6">
        <v>1.3</v>
      </c>
      <c r="BJ52" s="44">
        <v>1.3</v>
      </c>
      <c r="BK52" s="45">
        <v>20.1209375</v>
      </c>
      <c r="BL52" s="6">
        <v>17.917999999999999</v>
      </c>
      <c r="BM52" s="6">
        <v>14.936666666666699</v>
      </c>
      <c r="BN52" s="6">
        <v>16.325666666666699</v>
      </c>
      <c r="BO52" s="6">
        <v>14.2974</v>
      </c>
      <c r="BP52" s="6">
        <v>12.13622</v>
      </c>
      <c r="BQ52" s="6">
        <v>13.9966868131868</v>
      </c>
      <c r="BR52" s="58">
        <v>15.499499999999999</v>
      </c>
      <c r="BS52" s="59">
        <v>17.195937499999999</v>
      </c>
      <c r="BT52" s="6">
        <v>16.238700000000001</v>
      </c>
      <c r="BU52" s="6">
        <v>15.291866666666699</v>
      </c>
      <c r="BV52" s="6">
        <v>14.56256</v>
      </c>
      <c r="BW52" s="6">
        <v>12.5247666666667</v>
      </c>
      <c r="BX52" s="6">
        <v>12.1451444444444</v>
      </c>
      <c r="BY52" s="7">
        <v>11.297815829148201</v>
      </c>
    </row>
    <row r="53" spans="2:77" x14ac:dyDescent="0.2">
      <c r="B53" s="28" t="s">
        <v>148</v>
      </c>
      <c r="C53" s="29">
        <v>13.173385416666701</v>
      </c>
      <c r="D53" s="6">
        <v>10.3028</v>
      </c>
      <c r="E53" s="6">
        <v>7.6348888888888897</v>
      </c>
      <c r="F53" s="6">
        <v>8.0824555555555495</v>
      </c>
      <c r="G53" s="6">
        <v>6.57527333333333</v>
      </c>
      <c r="H53" s="6">
        <v>4.9825819999999998</v>
      </c>
      <c r="I53" s="6">
        <v>5.9935615384615399</v>
      </c>
      <c r="J53" s="58">
        <v>6.96261666666667</v>
      </c>
      <c r="K53" s="59">
        <v>7.4292187500000004</v>
      </c>
      <c r="L53" s="6">
        <v>6.2404700000000002</v>
      </c>
      <c r="M53" s="6">
        <v>8.1199999999999992</v>
      </c>
      <c r="N53" s="6">
        <v>7.5410000000000004</v>
      </c>
      <c r="O53" s="6">
        <v>5.0144000000000002</v>
      </c>
      <c r="P53" s="6">
        <v>4.8213333333333299</v>
      </c>
      <c r="Q53" s="44">
        <v>4.4121057122358698</v>
      </c>
      <c r="R53" s="45">
        <v>5.0369047619047604</v>
      </c>
      <c r="S53" s="6">
        <v>5.0088571428571402</v>
      </c>
      <c r="T53" s="6">
        <v>4.6715873015872997</v>
      </c>
      <c r="U53" s="6">
        <v>5.0243492063492097</v>
      </c>
      <c r="V53" s="6">
        <v>4.7191809523809498</v>
      </c>
      <c r="W53" s="6">
        <v>4.3907542857142898</v>
      </c>
      <c r="X53" s="6">
        <v>4.8209010989010999</v>
      </c>
      <c r="Y53" s="58">
        <v>5.0244761904761903</v>
      </c>
      <c r="Z53" s="59">
        <v>5.4749999999999996</v>
      </c>
      <c r="AA53" s="6">
        <v>5.4484000000000004</v>
      </c>
      <c r="AB53" s="6">
        <v>5.0326666666666702</v>
      </c>
      <c r="AC53" s="6">
        <v>4.8581333333333303</v>
      </c>
      <c r="AD53" s="6">
        <v>4.8581333333333303</v>
      </c>
      <c r="AE53" s="6">
        <v>4.8942222222222203</v>
      </c>
      <c r="AF53" s="44">
        <v>4.7027633309418402</v>
      </c>
      <c r="AG53" s="45">
        <v>0.8</v>
      </c>
      <c r="AH53" s="6">
        <v>0.8</v>
      </c>
      <c r="AI53" s="6">
        <v>0.8</v>
      </c>
      <c r="AJ53" s="6">
        <v>0.8</v>
      </c>
      <c r="AK53" s="6">
        <v>0.8</v>
      </c>
      <c r="AL53" s="6">
        <v>0.8</v>
      </c>
      <c r="AM53" s="6">
        <v>0.8</v>
      </c>
      <c r="AN53" s="58">
        <v>0.8</v>
      </c>
      <c r="AO53" s="59">
        <v>0.8</v>
      </c>
      <c r="AP53" s="6">
        <v>0.8</v>
      </c>
      <c r="AQ53" s="6">
        <v>0.8</v>
      </c>
      <c r="AR53" s="6">
        <v>0.8</v>
      </c>
      <c r="AS53" s="6">
        <v>0.8</v>
      </c>
      <c r="AT53" s="6">
        <v>0.8</v>
      </c>
      <c r="AU53" s="44">
        <v>0.8</v>
      </c>
      <c r="AV53" s="45">
        <v>1.3</v>
      </c>
      <c r="AW53" s="6">
        <v>1.3</v>
      </c>
      <c r="AX53" s="6">
        <v>1.3</v>
      </c>
      <c r="AY53" s="6">
        <v>1.3</v>
      </c>
      <c r="AZ53" s="6">
        <v>1.3</v>
      </c>
      <c r="BA53" s="6">
        <v>1.3</v>
      </c>
      <c r="BB53" s="6">
        <v>1.3</v>
      </c>
      <c r="BC53" s="58">
        <v>1.3</v>
      </c>
      <c r="BD53" s="59">
        <v>1.3</v>
      </c>
      <c r="BE53" s="6">
        <v>1.3</v>
      </c>
      <c r="BF53" s="6">
        <v>1.3</v>
      </c>
      <c r="BG53" s="6">
        <v>1.3</v>
      </c>
      <c r="BH53" s="6">
        <v>1.3</v>
      </c>
      <c r="BI53" s="6">
        <v>1.3</v>
      </c>
      <c r="BJ53" s="44">
        <v>1.3</v>
      </c>
      <c r="BK53" s="45">
        <v>20.3102901785714</v>
      </c>
      <c r="BL53" s="6">
        <v>17.411657142857099</v>
      </c>
      <c r="BM53" s="6">
        <v>14.4064761904762</v>
      </c>
      <c r="BN53" s="6">
        <v>15.206804761904801</v>
      </c>
      <c r="BO53" s="6">
        <v>13.3944542857143</v>
      </c>
      <c r="BP53" s="6">
        <v>11.4733362857143</v>
      </c>
      <c r="BQ53" s="6">
        <v>12.9144626373626</v>
      </c>
      <c r="BR53" s="58">
        <v>14.087092857142901</v>
      </c>
      <c r="BS53" s="59">
        <v>15.00421875</v>
      </c>
      <c r="BT53" s="6">
        <v>13.788869999999999</v>
      </c>
      <c r="BU53" s="6">
        <v>15.2526666666667</v>
      </c>
      <c r="BV53" s="6">
        <v>14.499133333333299</v>
      </c>
      <c r="BW53" s="6">
        <v>11.972533333333301</v>
      </c>
      <c r="BX53" s="6">
        <v>11.8155555555556</v>
      </c>
      <c r="BY53" s="7">
        <v>11.2148690431777</v>
      </c>
    </row>
    <row r="54" spans="2:77" x14ac:dyDescent="0.2">
      <c r="B54" s="28" t="s">
        <v>147</v>
      </c>
      <c r="C54" s="29">
        <v>17.45</v>
      </c>
      <c r="D54" s="6">
        <v>15.29</v>
      </c>
      <c r="E54" s="6">
        <v>11.485555555555599</v>
      </c>
      <c r="F54" s="6">
        <v>13.5833333333333</v>
      </c>
      <c r="G54" s="6">
        <v>10.4943333333333</v>
      </c>
      <c r="H54" s="6">
        <v>7.4923999999999999</v>
      </c>
      <c r="I54" s="6">
        <v>10.264038461538499</v>
      </c>
      <c r="J54" s="58">
        <v>11.963138888888899</v>
      </c>
      <c r="K54" s="59">
        <v>20.235072916666699</v>
      </c>
      <c r="L54" s="6">
        <v>12.312238888888899</v>
      </c>
      <c r="M54" s="6">
        <v>10.565388888888901</v>
      </c>
      <c r="N54" s="6">
        <v>9.6103833333333295</v>
      </c>
      <c r="O54" s="6">
        <v>7.2478333333333298</v>
      </c>
      <c r="P54" s="6">
        <v>6.851</v>
      </c>
      <c r="Q54" s="44">
        <v>5.6925614611039199</v>
      </c>
      <c r="R54" s="45">
        <v>7.5</v>
      </c>
      <c r="S54" s="6">
        <v>7.5</v>
      </c>
      <c r="T54" s="6">
        <v>7.5</v>
      </c>
      <c r="U54" s="6">
        <v>7.5</v>
      </c>
      <c r="V54" s="6">
        <v>7.5</v>
      </c>
      <c r="W54" s="6">
        <v>7.05</v>
      </c>
      <c r="X54" s="6">
        <v>7.5</v>
      </c>
      <c r="Y54" s="58">
        <v>7.5</v>
      </c>
      <c r="Z54" s="59">
        <v>7.5</v>
      </c>
      <c r="AA54" s="6">
        <v>7.05</v>
      </c>
      <c r="AB54" s="6">
        <v>7.05</v>
      </c>
      <c r="AC54" s="6">
        <v>7.05</v>
      </c>
      <c r="AD54" s="6">
        <v>7.05</v>
      </c>
      <c r="AE54" s="6">
        <v>7.05</v>
      </c>
      <c r="AF54" s="44">
        <v>7.05</v>
      </c>
      <c r="AG54" s="45">
        <v>0.4</v>
      </c>
      <c r="AH54" s="6">
        <v>0.4</v>
      </c>
      <c r="AI54" s="6">
        <v>0.4</v>
      </c>
      <c r="AJ54" s="6">
        <v>0.4</v>
      </c>
      <c r="AK54" s="6">
        <v>0.4</v>
      </c>
      <c r="AL54" s="6">
        <v>0.4</v>
      </c>
      <c r="AM54" s="6">
        <v>0.4</v>
      </c>
      <c r="AN54" s="58">
        <v>0.4</v>
      </c>
      <c r="AO54" s="59">
        <v>0.4</v>
      </c>
      <c r="AP54" s="6">
        <v>0.4</v>
      </c>
      <c r="AQ54" s="6">
        <v>0.4</v>
      </c>
      <c r="AR54" s="6">
        <v>0.4</v>
      </c>
      <c r="AS54" s="6">
        <v>0.4</v>
      </c>
      <c r="AT54" s="6">
        <v>0.4</v>
      </c>
      <c r="AU54" s="44">
        <v>0.4</v>
      </c>
      <c r="AV54" s="45">
        <v>1.3</v>
      </c>
      <c r="AW54" s="6">
        <v>1.3</v>
      </c>
      <c r="AX54" s="6">
        <v>1.3</v>
      </c>
      <c r="AY54" s="6">
        <v>1.3</v>
      </c>
      <c r="AZ54" s="6">
        <v>1.3</v>
      </c>
      <c r="BA54" s="6">
        <v>1.3</v>
      </c>
      <c r="BB54" s="6">
        <v>1.3</v>
      </c>
      <c r="BC54" s="58">
        <v>1.3</v>
      </c>
      <c r="BD54" s="59">
        <v>1.3</v>
      </c>
      <c r="BE54" s="6">
        <v>1.3</v>
      </c>
      <c r="BF54" s="6">
        <v>1.3</v>
      </c>
      <c r="BG54" s="6">
        <v>1.3</v>
      </c>
      <c r="BH54" s="6">
        <v>1.3</v>
      </c>
      <c r="BI54" s="6">
        <v>1.3</v>
      </c>
      <c r="BJ54" s="44">
        <v>1.3</v>
      </c>
      <c r="BK54" s="45">
        <v>26.65</v>
      </c>
      <c r="BL54" s="6">
        <v>24.49</v>
      </c>
      <c r="BM54" s="6">
        <v>20.685555555555599</v>
      </c>
      <c r="BN54" s="6">
        <v>22.783333333333299</v>
      </c>
      <c r="BO54" s="6">
        <v>19.694333333333301</v>
      </c>
      <c r="BP54" s="6">
        <v>16.2424</v>
      </c>
      <c r="BQ54" s="6">
        <v>19.4640384615385</v>
      </c>
      <c r="BR54" s="58">
        <v>21.163138888888898</v>
      </c>
      <c r="BS54" s="59">
        <v>29.435072916666702</v>
      </c>
      <c r="BT54" s="6">
        <v>21.062238888888899</v>
      </c>
      <c r="BU54" s="6">
        <v>19.315388888888901</v>
      </c>
      <c r="BV54" s="6">
        <v>18.360383333333299</v>
      </c>
      <c r="BW54" s="6">
        <v>15.9978333333333</v>
      </c>
      <c r="BX54" s="6">
        <v>15.601000000000001</v>
      </c>
      <c r="BY54" s="7">
        <v>14.442561461103899</v>
      </c>
    </row>
    <row r="55" spans="2:77" x14ac:dyDescent="0.2">
      <c r="B55" s="28" t="s">
        <v>146</v>
      </c>
      <c r="C55" s="29">
        <v>15.2</v>
      </c>
      <c r="D55" s="6">
        <v>12.5</v>
      </c>
      <c r="E55" s="6">
        <v>10.686666666666699</v>
      </c>
      <c r="F55" s="6">
        <v>10.9888888888889</v>
      </c>
      <c r="G55" s="6">
        <v>9.1186666666666696</v>
      </c>
      <c r="H55" s="6">
        <v>6.9416000000000002</v>
      </c>
      <c r="I55" s="6">
        <v>7.5892307692307703</v>
      </c>
      <c r="J55" s="58">
        <v>9.6733333333333302</v>
      </c>
      <c r="K55" s="59">
        <v>10.94125</v>
      </c>
      <c r="L55" s="6">
        <v>9.0356666666666694</v>
      </c>
      <c r="M55" s="6">
        <v>9.0303333333333295</v>
      </c>
      <c r="N55" s="6">
        <v>8.6213999999999995</v>
      </c>
      <c r="O55" s="6">
        <v>7.7779999999999996</v>
      </c>
      <c r="P55" s="6">
        <v>7.798</v>
      </c>
      <c r="Q55" s="44">
        <v>7.2452805074983404</v>
      </c>
      <c r="R55" s="45">
        <v>8.3000000000000007</v>
      </c>
      <c r="S55" s="6">
        <v>8.3000000000000007</v>
      </c>
      <c r="T55" s="6">
        <v>6.7844444444444401</v>
      </c>
      <c r="U55" s="6">
        <v>8.3000000000000007</v>
      </c>
      <c r="V55" s="6">
        <v>6.87733333333333</v>
      </c>
      <c r="W55" s="6">
        <v>5.9481999999999999</v>
      </c>
      <c r="X55" s="6">
        <v>6.3515384615384596</v>
      </c>
      <c r="Y55" s="58">
        <v>8.3000000000000007</v>
      </c>
      <c r="Z55" s="59">
        <v>9.6618750000000002</v>
      </c>
      <c r="AA55" s="6">
        <v>9.5534999999999997</v>
      </c>
      <c r="AB55" s="6">
        <v>7.6506666666666696</v>
      </c>
      <c r="AC55" s="6">
        <v>7.2888000000000002</v>
      </c>
      <c r="AD55" s="6">
        <v>7.2888000000000002</v>
      </c>
      <c r="AE55" s="6">
        <v>7.6506666666666696</v>
      </c>
      <c r="AF55" s="44">
        <v>7.2933394448307904</v>
      </c>
      <c r="AG55" s="45">
        <v>1.96</v>
      </c>
      <c r="AH55" s="6">
        <v>1.96</v>
      </c>
      <c r="AI55" s="6">
        <v>1.96</v>
      </c>
      <c r="AJ55" s="6">
        <v>1.96</v>
      </c>
      <c r="AK55" s="6">
        <v>1.96</v>
      </c>
      <c r="AL55" s="6">
        <v>1.96</v>
      </c>
      <c r="AM55" s="6">
        <v>1.96</v>
      </c>
      <c r="AN55" s="58">
        <v>1.96</v>
      </c>
      <c r="AO55" s="59">
        <v>1.96</v>
      </c>
      <c r="AP55" s="6">
        <v>1.96</v>
      </c>
      <c r="AQ55" s="6">
        <v>1.96</v>
      </c>
      <c r="AR55" s="6">
        <v>1.96</v>
      </c>
      <c r="AS55" s="6">
        <v>1.96</v>
      </c>
      <c r="AT55" s="6">
        <v>1.1599999999999999</v>
      </c>
      <c r="AU55" s="44">
        <v>0.84</v>
      </c>
      <c r="AV55" s="45">
        <v>1.3</v>
      </c>
      <c r="AW55" s="6">
        <v>1.3</v>
      </c>
      <c r="AX55" s="6">
        <v>1.3</v>
      </c>
      <c r="AY55" s="6">
        <v>1.3</v>
      </c>
      <c r="AZ55" s="6">
        <v>1.3</v>
      </c>
      <c r="BA55" s="6">
        <v>1.3</v>
      </c>
      <c r="BB55" s="6">
        <v>1.3</v>
      </c>
      <c r="BC55" s="58">
        <v>1.3</v>
      </c>
      <c r="BD55" s="59">
        <v>1.3</v>
      </c>
      <c r="BE55" s="6">
        <v>1.3</v>
      </c>
      <c r="BF55" s="6">
        <v>1.3</v>
      </c>
      <c r="BG55" s="6">
        <v>1.3</v>
      </c>
      <c r="BH55" s="6">
        <v>1.3</v>
      </c>
      <c r="BI55" s="6">
        <v>1.3</v>
      </c>
      <c r="BJ55" s="44">
        <v>1.3</v>
      </c>
      <c r="BK55" s="45">
        <v>26.76</v>
      </c>
      <c r="BL55" s="6">
        <v>24.06</v>
      </c>
      <c r="BM55" s="6">
        <v>20.731111111111101</v>
      </c>
      <c r="BN55" s="6">
        <v>22.5488888888889</v>
      </c>
      <c r="BO55" s="6">
        <v>19.256</v>
      </c>
      <c r="BP55" s="6">
        <v>16.149799999999999</v>
      </c>
      <c r="BQ55" s="6">
        <v>17.2007692307692</v>
      </c>
      <c r="BR55" s="58">
        <v>21.233333333333299</v>
      </c>
      <c r="BS55" s="59">
        <v>23.863125</v>
      </c>
      <c r="BT55" s="6">
        <v>21.849166666666701</v>
      </c>
      <c r="BU55" s="6">
        <v>19.940999999999999</v>
      </c>
      <c r="BV55" s="6">
        <v>19.170200000000001</v>
      </c>
      <c r="BW55" s="6">
        <v>18.326799999999999</v>
      </c>
      <c r="BX55" s="6">
        <v>17.908666666666701</v>
      </c>
      <c r="BY55" s="7">
        <v>16.6786199523291</v>
      </c>
    </row>
    <row r="56" spans="2:77" x14ac:dyDescent="0.2">
      <c r="B56" s="28" t="s">
        <v>145</v>
      </c>
      <c r="C56" s="29">
        <v>15.5610863095238</v>
      </c>
      <c r="D56" s="6">
        <v>12.2102857142857</v>
      </c>
      <c r="E56" s="6">
        <v>9.2279365079365103</v>
      </c>
      <c r="F56" s="6">
        <v>9.6027460317460296</v>
      </c>
      <c r="G56" s="6">
        <v>7.9665047619047602</v>
      </c>
      <c r="H56" s="6">
        <v>6.2399514285714304</v>
      </c>
      <c r="I56" s="6">
        <v>7.2419670329670298</v>
      </c>
      <c r="J56" s="58">
        <v>8.2908809523809506</v>
      </c>
      <c r="K56" s="59">
        <v>8.6465624999999999</v>
      </c>
      <c r="L56" s="6">
        <v>7.2652999999999999</v>
      </c>
      <c r="M56" s="6">
        <v>7.4513333333333298</v>
      </c>
      <c r="N56" s="6">
        <v>6.8050666666666704</v>
      </c>
      <c r="O56" s="6">
        <v>5.7244666666666699</v>
      </c>
      <c r="P56" s="6">
        <v>5.2689111111111098</v>
      </c>
      <c r="Q56" s="44">
        <v>4.6295016654709196</v>
      </c>
      <c r="R56" s="45">
        <v>5.98772321428571</v>
      </c>
      <c r="S56" s="6">
        <v>5.96142857142857</v>
      </c>
      <c r="T56" s="6">
        <v>5.6452380952380903</v>
      </c>
      <c r="U56" s="6">
        <v>5.9759523809523802</v>
      </c>
      <c r="V56" s="6">
        <v>5.6898571428571403</v>
      </c>
      <c r="W56" s="6">
        <v>5.3819571428571402</v>
      </c>
      <c r="X56" s="6">
        <v>5.78521978021978</v>
      </c>
      <c r="Y56" s="58">
        <v>5.97607142857143</v>
      </c>
      <c r="Z56" s="59">
        <v>6.3984375</v>
      </c>
      <c r="AA56" s="6">
        <v>6.3734999999999999</v>
      </c>
      <c r="AB56" s="6">
        <v>5.7569166666666698</v>
      </c>
      <c r="AC56" s="6">
        <v>5.5978500000000002</v>
      </c>
      <c r="AD56" s="6">
        <v>5.4654166666666697</v>
      </c>
      <c r="AE56" s="6">
        <v>5.4470861111111102</v>
      </c>
      <c r="AF56" s="44">
        <v>5.2237431519860698</v>
      </c>
      <c r="AG56" s="45">
        <v>1.35</v>
      </c>
      <c r="AH56" s="6">
        <v>1.35</v>
      </c>
      <c r="AI56" s="6">
        <v>1.35</v>
      </c>
      <c r="AJ56" s="6">
        <v>1.35</v>
      </c>
      <c r="AK56" s="6">
        <v>1.35</v>
      </c>
      <c r="AL56" s="6">
        <v>1.35</v>
      </c>
      <c r="AM56" s="6">
        <v>1.35</v>
      </c>
      <c r="AN56" s="58">
        <v>1.35</v>
      </c>
      <c r="AO56" s="59">
        <v>1.35</v>
      </c>
      <c r="AP56" s="6">
        <v>1.35</v>
      </c>
      <c r="AQ56" s="6">
        <v>1</v>
      </c>
      <c r="AR56" s="6">
        <v>1</v>
      </c>
      <c r="AS56" s="6">
        <v>0.45</v>
      </c>
      <c r="AT56" s="6">
        <v>0.45</v>
      </c>
      <c r="AU56" s="44">
        <v>0.45</v>
      </c>
      <c r="AV56" s="45">
        <v>1.3</v>
      </c>
      <c r="AW56" s="6">
        <v>1.3</v>
      </c>
      <c r="AX56" s="6">
        <v>1.3</v>
      </c>
      <c r="AY56" s="6">
        <v>1.3</v>
      </c>
      <c r="AZ56" s="6">
        <v>1.3</v>
      </c>
      <c r="BA56" s="6">
        <v>1.3</v>
      </c>
      <c r="BB56" s="6">
        <v>1.3</v>
      </c>
      <c r="BC56" s="58">
        <v>1.3</v>
      </c>
      <c r="BD56" s="59">
        <v>1.3</v>
      </c>
      <c r="BE56" s="6">
        <v>1.3</v>
      </c>
      <c r="BF56" s="6">
        <v>1.3</v>
      </c>
      <c r="BG56" s="6">
        <v>1.3</v>
      </c>
      <c r="BH56" s="6">
        <v>1.3</v>
      </c>
      <c r="BI56" s="6">
        <v>1.3</v>
      </c>
      <c r="BJ56" s="44">
        <v>1.3</v>
      </c>
      <c r="BK56" s="45">
        <v>24.198809523809501</v>
      </c>
      <c r="BL56" s="6">
        <v>20.8217142857143</v>
      </c>
      <c r="BM56" s="6">
        <v>17.523174603174599</v>
      </c>
      <c r="BN56" s="6">
        <v>18.2286984126984</v>
      </c>
      <c r="BO56" s="6">
        <v>16.3063619047619</v>
      </c>
      <c r="BP56" s="6">
        <v>14.2719085714286</v>
      </c>
      <c r="BQ56" s="6">
        <v>15.6771868131868</v>
      </c>
      <c r="BR56" s="58">
        <v>16.916952380952399</v>
      </c>
      <c r="BS56" s="59">
        <v>17.695</v>
      </c>
      <c r="BT56" s="6">
        <v>16.288799999999998</v>
      </c>
      <c r="BU56" s="6">
        <v>15.50825</v>
      </c>
      <c r="BV56" s="6">
        <v>14.702916666666701</v>
      </c>
      <c r="BW56" s="6">
        <v>12.939883333333301</v>
      </c>
      <c r="BX56" s="6">
        <v>12.4659972222222</v>
      </c>
      <c r="BY56" s="7">
        <v>11.603244817457</v>
      </c>
    </row>
    <row r="57" spans="2:77" x14ac:dyDescent="0.2">
      <c r="B57" s="28" t="s">
        <v>144</v>
      </c>
      <c r="C57" s="29">
        <v>11.748958333333301</v>
      </c>
      <c r="D57" s="6">
        <v>9.6408571428571399</v>
      </c>
      <c r="E57" s="6">
        <v>7.5560317460317501</v>
      </c>
      <c r="F57" s="6">
        <v>8.0631269841269795</v>
      </c>
      <c r="G57" s="6">
        <v>6.8244476190476204</v>
      </c>
      <c r="H57" s="6">
        <v>5.5123342857142896</v>
      </c>
      <c r="I57" s="6">
        <v>6.46297802197802</v>
      </c>
      <c r="J57" s="58">
        <v>7.2633095238095198</v>
      </c>
      <c r="K57" s="59">
        <v>7.8359375</v>
      </c>
      <c r="L57" s="6">
        <v>6.9726999999999997</v>
      </c>
      <c r="M57" s="6">
        <v>6.6646666666666698</v>
      </c>
      <c r="N57" s="6">
        <v>6.1102333333333299</v>
      </c>
      <c r="O57" s="6">
        <v>5.43563333333333</v>
      </c>
      <c r="P57" s="6">
        <v>4.9763888888888896</v>
      </c>
      <c r="Q57" s="44">
        <v>4.2866972607944298</v>
      </c>
      <c r="R57" s="45">
        <v>7.1024925595238102</v>
      </c>
      <c r="S57" s="6">
        <v>7.0542857142857098</v>
      </c>
      <c r="T57" s="6">
        <v>6.4746031746031703</v>
      </c>
      <c r="U57" s="6">
        <v>7.0809126984126998</v>
      </c>
      <c r="V57" s="6">
        <v>6.5564047619047603</v>
      </c>
      <c r="W57" s="6">
        <v>5.9919214285714304</v>
      </c>
      <c r="X57" s="6">
        <v>6.7312362637362604</v>
      </c>
      <c r="Y57" s="58">
        <v>7.08113095238095</v>
      </c>
      <c r="Z57" s="59">
        <v>7.85546875</v>
      </c>
      <c r="AA57" s="6">
        <v>7.8097500000000002</v>
      </c>
      <c r="AB57" s="6">
        <v>7.6086666666666698</v>
      </c>
      <c r="AC57" s="6">
        <v>7.2284333333333297</v>
      </c>
      <c r="AD57" s="6">
        <v>6.9284333333333299</v>
      </c>
      <c r="AE57" s="6">
        <v>7.00705555555556</v>
      </c>
      <c r="AF57" s="44">
        <v>6.58994868526616</v>
      </c>
      <c r="AG57" s="45">
        <v>0.4</v>
      </c>
      <c r="AH57" s="6">
        <v>0.4</v>
      </c>
      <c r="AI57" s="6">
        <v>0.4</v>
      </c>
      <c r="AJ57" s="6">
        <v>0.4</v>
      </c>
      <c r="AK57" s="6">
        <v>0.4</v>
      </c>
      <c r="AL57" s="6">
        <v>0.4</v>
      </c>
      <c r="AM57" s="6">
        <v>0.4</v>
      </c>
      <c r="AN57" s="58">
        <v>0.4</v>
      </c>
      <c r="AO57" s="59">
        <v>0.4</v>
      </c>
      <c r="AP57" s="6">
        <v>0.4</v>
      </c>
      <c r="AQ57" s="6">
        <v>0.4</v>
      </c>
      <c r="AR57" s="6">
        <v>0.4</v>
      </c>
      <c r="AS57" s="6">
        <v>0.4</v>
      </c>
      <c r="AT57" s="6">
        <v>0.4</v>
      </c>
      <c r="AU57" s="44">
        <v>0.4</v>
      </c>
      <c r="AV57" s="45">
        <v>1.3</v>
      </c>
      <c r="AW57" s="6">
        <v>1.3</v>
      </c>
      <c r="AX57" s="6">
        <v>1.3</v>
      </c>
      <c r="AY57" s="6">
        <v>1.3</v>
      </c>
      <c r="AZ57" s="6">
        <v>1.3</v>
      </c>
      <c r="BA57" s="6">
        <v>1.3</v>
      </c>
      <c r="BB57" s="6">
        <v>1.3</v>
      </c>
      <c r="BC57" s="58">
        <v>1.3</v>
      </c>
      <c r="BD57" s="59">
        <v>1.3</v>
      </c>
      <c r="BE57" s="6">
        <v>1.3</v>
      </c>
      <c r="BF57" s="6">
        <v>1.3</v>
      </c>
      <c r="BG57" s="6">
        <v>1.3</v>
      </c>
      <c r="BH57" s="6">
        <v>1.3</v>
      </c>
      <c r="BI57" s="6">
        <v>1.3</v>
      </c>
      <c r="BJ57" s="44">
        <v>1.3</v>
      </c>
      <c r="BK57" s="45">
        <v>20.551450892857101</v>
      </c>
      <c r="BL57" s="6">
        <v>18.395142857142901</v>
      </c>
      <c r="BM57" s="6">
        <v>15.7306349206349</v>
      </c>
      <c r="BN57" s="6">
        <v>16.844039682539702</v>
      </c>
      <c r="BO57" s="6">
        <v>15.0808523809524</v>
      </c>
      <c r="BP57" s="6">
        <v>13.204255714285701</v>
      </c>
      <c r="BQ57" s="6">
        <v>14.8942142857143</v>
      </c>
      <c r="BR57" s="58">
        <v>16.044440476190498</v>
      </c>
      <c r="BS57" s="59">
        <v>17.391406249999999</v>
      </c>
      <c r="BT57" s="6">
        <v>16.48245</v>
      </c>
      <c r="BU57" s="6">
        <v>15.973333333333301</v>
      </c>
      <c r="BV57" s="6">
        <v>15.0386666666667</v>
      </c>
      <c r="BW57" s="6">
        <v>14.064066666666699</v>
      </c>
      <c r="BX57" s="6">
        <v>13.683444444444399</v>
      </c>
      <c r="BY57" s="7">
        <v>12.5766459460606</v>
      </c>
    </row>
    <row r="58" spans="2:77" x14ac:dyDescent="0.2">
      <c r="B58" s="28" t="s">
        <v>143</v>
      </c>
      <c r="C58" s="29">
        <v>14.322172619047601</v>
      </c>
      <c r="D58" s="6">
        <v>11.562571428571401</v>
      </c>
      <c r="E58" s="6">
        <v>8.7125396825396795</v>
      </c>
      <c r="F58" s="6">
        <v>9.4621587301587304</v>
      </c>
      <c r="G58" s="6">
        <v>7.7470095238095196</v>
      </c>
      <c r="H58" s="6">
        <v>5.9291028571428601</v>
      </c>
      <c r="I58" s="6">
        <v>7.2862417582417596</v>
      </c>
      <c r="J58" s="58">
        <v>8.3957619047618994</v>
      </c>
      <c r="K58" s="59">
        <v>9.2531250000000007</v>
      </c>
      <c r="L58" s="6">
        <v>9.2590000000000003</v>
      </c>
      <c r="M58" s="6">
        <v>7.0366666666666697</v>
      </c>
      <c r="N58" s="6">
        <v>6.2793333333333301</v>
      </c>
      <c r="O58" s="6">
        <v>5.9695999999999998</v>
      </c>
      <c r="P58" s="6">
        <v>5.4314666666666698</v>
      </c>
      <c r="Q58" s="44">
        <v>4.6959728561179297</v>
      </c>
      <c r="R58" s="45">
        <v>5.1852678571428603</v>
      </c>
      <c r="S58" s="6">
        <v>5.1537142857142904</v>
      </c>
      <c r="T58" s="6">
        <v>4.7742857142857096</v>
      </c>
      <c r="U58" s="6">
        <v>5.1711428571428604</v>
      </c>
      <c r="V58" s="6">
        <v>4.8278285714285696</v>
      </c>
      <c r="W58" s="6">
        <v>4.4583485714285702</v>
      </c>
      <c r="X58" s="6">
        <v>4.9422637362637403</v>
      </c>
      <c r="Y58" s="58">
        <v>5.1712857142857098</v>
      </c>
      <c r="Z58" s="59">
        <v>5.6781249999999996</v>
      </c>
      <c r="AA58" s="6">
        <v>5.4481999999999999</v>
      </c>
      <c r="AB58" s="6">
        <v>5.3146666666666702</v>
      </c>
      <c r="AC58" s="6">
        <v>5.1027333333333296</v>
      </c>
      <c r="AD58" s="6">
        <v>5.1027333333333296</v>
      </c>
      <c r="AE58" s="6">
        <v>5.1465555555555502</v>
      </c>
      <c r="AF58" s="44">
        <v>4.9140697590008102</v>
      </c>
      <c r="AG58" s="45">
        <v>0.12</v>
      </c>
      <c r="AH58" s="6">
        <v>0.12</v>
      </c>
      <c r="AI58" s="6">
        <v>0.12</v>
      </c>
      <c r="AJ58" s="6">
        <v>0.12</v>
      </c>
      <c r="AK58" s="6">
        <v>0.12</v>
      </c>
      <c r="AL58" s="6">
        <v>0.12</v>
      </c>
      <c r="AM58" s="6">
        <v>0.12</v>
      </c>
      <c r="AN58" s="58">
        <v>0.12</v>
      </c>
      <c r="AO58" s="59">
        <v>0.12</v>
      </c>
      <c r="AP58" s="6">
        <v>0.12</v>
      </c>
      <c r="AQ58" s="6">
        <v>0.12</v>
      </c>
      <c r="AR58" s="6">
        <v>0.12</v>
      </c>
      <c r="AS58" s="6">
        <v>0.12</v>
      </c>
      <c r="AT58" s="6">
        <v>0.12</v>
      </c>
      <c r="AU58" s="44">
        <v>0.12</v>
      </c>
      <c r="AV58" s="45">
        <v>1.3</v>
      </c>
      <c r="AW58" s="6">
        <v>1.3</v>
      </c>
      <c r="AX58" s="6">
        <v>1.3</v>
      </c>
      <c r="AY58" s="6">
        <v>1.3</v>
      </c>
      <c r="AZ58" s="6">
        <v>1.3</v>
      </c>
      <c r="BA58" s="6">
        <v>1.3</v>
      </c>
      <c r="BB58" s="6">
        <v>1.3</v>
      </c>
      <c r="BC58" s="58">
        <v>1.3</v>
      </c>
      <c r="BD58" s="59">
        <v>1.3</v>
      </c>
      <c r="BE58" s="6">
        <v>1.3</v>
      </c>
      <c r="BF58" s="6">
        <v>1.3</v>
      </c>
      <c r="BG58" s="6">
        <v>1.3</v>
      </c>
      <c r="BH58" s="6">
        <v>1.3</v>
      </c>
      <c r="BI58" s="6">
        <v>1.3</v>
      </c>
      <c r="BJ58" s="44">
        <v>1.3</v>
      </c>
      <c r="BK58" s="45">
        <v>20.927440476190501</v>
      </c>
      <c r="BL58" s="6">
        <v>18.136285714285702</v>
      </c>
      <c r="BM58" s="6">
        <v>14.906825396825401</v>
      </c>
      <c r="BN58" s="6">
        <v>16.053301587301601</v>
      </c>
      <c r="BO58" s="6">
        <v>13.9948380952381</v>
      </c>
      <c r="BP58" s="6">
        <v>11.807451428571399</v>
      </c>
      <c r="BQ58" s="6">
        <v>13.6485054945055</v>
      </c>
      <c r="BR58" s="58">
        <v>14.987047619047599</v>
      </c>
      <c r="BS58" s="59">
        <v>16.35125</v>
      </c>
      <c r="BT58" s="6">
        <v>16.127199999999998</v>
      </c>
      <c r="BU58" s="6">
        <v>13.771333333333301</v>
      </c>
      <c r="BV58" s="6">
        <v>12.8020666666667</v>
      </c>
      <c r="BW58" s="6">
        <v>12.492333333333301</v>
      </c>
      <c r="BX58" s="6">
        <v>11.9980222222222</v>
      </c>
      <c r="BY58" s="7">
        <v>11.030042615118701</v>
      </c>
    </row>
    <row r="59" spans="2:77" x14ac:dyDescent="0.2">
      <c r="B59" s="28" t="s">
        <v>142</v>
      </c>
      <c r="C59" s="29">
        <v>15.39</v>
      </c>
      <c r="D59" s="6">
        <v>12.69</v>
      </c>
      <c r="E59" s="6">
        <v>8.7890476190476203</v>
      </c>
      <c r="F59" s="6">
        <v>9.3181904761904804</v>
      </c>
      <c r="G59" s="6">
        <v>7.7937714285714303</v>
      </c>
      <c r="H59" s="6">
        <v>6.1811314285714296</v>
      </c>
      <c r="I59" s="6">
        <v>7.2694285714285698</v>
      </c>
      <c r="J59" s="58">
        <v>8.2517142857142805</v>
      </c>
      <c r="K59" s="59">
        <v>16.181249999999999</v>
      </c>
      <c r="L59" s="6">
        <v>9.7479999999999993</v>
      </c>
      <c r="M59" s="6">
        <v>7.7566666666666704</v>
      </c>
      <c r="N59" s="6">
        <v>7.1153333333333304</v>
      </c>
      <c r="O59" s="6">
        <v>4.9446000000000003</v>
      </c>
      <c r="P59" s="6">
        <v>4.5523333333333298</v>
      </c>
      <c r="Q59" s="44">
        <v>4.0057064280589696</v>
      </c>
      <c r="R59" s="45">
        <v>7.2</v>
      </c>
      <c r="S59" s="6">
        <v>7.2</v>
      </c>
      <c r="T59" s="6">
        <v>4.9904761904761896</v>
      </c>
      <c r="U59" s="6">
        <v>5.6519047619047598</v>
      </c>
      <c r="V59" s="6">
        <v>5.0797142857142896</v>
      </c>
      <c r="W59" s="6">
        <v>4.4639142857142904</v>
      </c>
      <c r="X59" s="6">
        <v>5.2704395604395602</v>
      </c>
      <c r="Y59" s="58">
        <v>5.6521428571428602</v>
      </c>
      <c r="Z59" s="59">
        <v>6.4968750000000002</v>
      </c>
      <c r="AA59" s="6">
        <v>6.4470000000000001</v>
      </c>
      <c r="AB59" s="6">
        <v>6.52</v>
      </c>
      <c r="AC59" s="6">
        <v>6.1459999999999999</v>
      </c>
      <c r="AD59" s="6">
        <v>6.1459999999999999</v>
      </c>
      <c r="AE59" s="6">
        <v>6.2233333333333301</v>
      </c>
      <c r="AF59" s="44">
        <v>5.8130642805896597</v>
      </c>
      <c r="AG59" s="45">
        <v>1.1000000000000001</v>
      </c>
      <c r="AH59" s="6">
        <v>1.1000000000000001</v>
      </c>
      <c r="AI59" s="6">
        <v>1.1000000000000001</v>
      </c>
      <c r="AJ59" s="6">
        <v>1.1000000000000001</v>
      </c>
      <c r="AK59" s="6">
        <v>1.1000000000000001</v>
      </c>
      <c r="AL59" s="6">
        <v>1.1000000000000001</v>
      </c>
      <c r="AM59" s="6">
        <v>1.1000000000000001</v>
      </c>
      <c r="AN59" s="58">
        <v>1.1000000000000001</v>
      </c>
      <c r="AO59" s="59">
        <v>1.1000000000000001</v>
      </c>
      <c r="AP59" s="6">
        <v>1.1000000000000001</v>
      </c>
      <c r="AQ59" s="6">
        <v>1.1000000000000001</v>
      </c>
      <c r="AR59" s="6">
        <v>1.1000000000000001</v>
      </c>
      <c r="AS59" s="6">
        <v>1.1000000000000001</v>
      </c>
      <c r="AT59" s="6">
        <v>1.1000000000000001</v>
      </c>
      <c r="AU59" s="44">
        <v>1.1000000000000001</v>
      </c>
      <c r="AV59" s="45">
        <v>1.3</v>
      </c>
      <c r="AW59" s="6">
        <v>1.3</v>
      </c>
      <c r="AX59" s="6">
        <v>1.3</v>
      </c>
      <c r="AY59" s="6">
        <v>1.3</v>
      </c>
      <c r="AZ59" s="6">
        <v>1.3</v>
      </c>
      <c r="BA59" s="6">
        <v>1.3</v>
      </c>
      <c r="BB59" s="6">
        <v>1.3</v>
      </c>
      <c r="BC59" s="58">
        <v>1.3</v>
      </c>
      <c r="BD59" s="59">
        <v>1.3</v>
      </c>
      <c r="BE59" s="6">
        <v>1.3</v>
      </c>
      <c r="BF59" s="6">
        <v>1.3</v>
      </c>
      <c r="BG59" s="6">
        <v>1.3</v>
      </c>
      <c r="BH59" s="6">
        <v>1.3</v>
      </c>
      <c r="BI59" s="6">
        <v>1.3</v>
      </c>
      <c r="BJ59" s="44">
        <v>1.3</v>
      </c>
      <c r="BK59" s="45">
        <v>24.99</v>
      </c>
      <c r="BL59" s="6">
        <v>22.29</v>
      </c>
      <c r="BM59" s="6">
        <v>16.179523809523801</v>
      </c>
      <c r="BN59" s="6">
        <v>17.3700952380952</v>
      </c>
      <c r="BO59" s="6">
        <v>15.2734857142857</v>
      </c>
      <c r="BP59" s="6">
        <v>13.045045714285701</v>
      </c>
      <c r="BQ59" s="6">
        <v>14.939868131868099</v>
      </c>
      <c r="BR59" s="58">
        <v>16.303857142857101</v>
      </c>
      <c r="BS59" s="59">
        <v>25.078125</v>
      </c>
      <c r="BT59" s="6">
        <v>18.594999999999999</v>
      </c>
      <c r="BU59" s="6">
        <v>16.676666666666701</v>
      </c>
      <c r="BV59" s="6">
        <v>15.6613333333333</v>
      </c>
      <c r="BW59" s="6">
        <v>13.490600000000001</v>
      </c>
      <c r="BX59" s="6">
        <v>13.1756666666667</v>
      </c>
      <c r="BY59" s="7">
        <v>12.2187707086486</v>
      </c>
    </row>
    <row r="60" spans="2:77" x14ac:dyDescent="0.2">
      <c r="B60" s="28" t="s">
        <v>141</v>
      </c>
      <c r="C60" s="29">
        <v>15.6654761904762</v>
      </c>
      <c r="D60" s="6">
        <v>12.661428571428599</v>
      </c>
      <c r="E60" s="6">
        <v>9.6341269841269792</v>
      </c>
      <c r="F60" s="6">
        <v>10.383333333333301</v>
      </c>
      <c r="G60" s="6">
        <v>8.5757142857142803</v>
      </c>
      <c r="H60" s="6">
        <v>6.6677142857142897</v>
      </c>
      <c r="I60" s="6">
        <v>8.0708791208791197</v>
      </c>
      <c r="J60" s="58">
        <v>9.2101587301587298</v>
      </c>
      <c r="K60" s="59">
        <v>10.44375</v>
      </c>
      <c r="L60" s="6">
        <v>9.9605666666666703</v>
      </c>
      <c r="M60" s="6">
        <v>6.7939999999999996</v>
      </c>
      <c r="N60" s="6">
        <v>6.1150000000000002</v>
      </c>
      <c r="O60" s="6">
        <v>5.4409999999999998</v>
      </c>
      <c r="P60" s="6">
        <v>5.0430555555555596</v>
      </c>
      <c r="Q60" s="44">
        <v>4.52556308496077</v>
      </c>
      <c r="R60" s="45">
        <v>5.8654761904761896</v>
      </c>
      <c r="S60" s="6">
        <v>5.8314285714285701</v>
      </c>
      <c r="T60" s="6">
        <v>5.1507936507936503</v>
      </c>
      <c r="U60" s="6">
        <v>5.9</v>
      </c>
      <c r="V60" s="6">
        <v>5.2657142857142896</v>
      </c>
      <c r="W60" s="6">
        <v>4.5897142857142903</v>
      </c>
      <c r="X60" s="6">
        <v>5.5054945054945099</v>
      </c>
      <c r="Y60" s="58">
        <v>5.9001587301587302</v>
      </c>
      <c r="Z60" s="59">
        <v>7.2437500000000004</v>
      </c>
      <c r="AA60" s="6">
        <v>6.0496499999999997</v>
      </c>
      <c r="AB60" s="6">
        <v>5.9466666666666699</v>
      </c>
      <c r="AC60" s="6">
        <v>5.83</v>
      </c>
      <c r="AD60" s="6">
        <v>5.46</v>
      </c>
      <c r="AE60" s="6">
        <v>5.40422222222222</v>
      </c>
      <c r="AF60" s="44">
        <v>5.1582523398430897</v>
      </c>
      <c r="AG60" s="45">
        <v>0.68</v>
      </c>
      <c r="AH60" s="6">
        <v>0.68</v>
      </c>
      <c r="AI60" s="6">
        <v>0.68</v>
      </c>
      <c r="AJ60" s="6">
        <v>0.68</v>
      </c>
      <c r="AK60" s="6">
        <v>0.68</v>
      </c>
      <c r="AL60" s="6">
        <v>0.68</v>
      </c>
      <c r="AM60" s="6">
        <v>0.68</v>
      </c>
      <c r="AN60" s="58">
        <v>0.68</v>
      </c>
      <c r="AO60" s="59">
        <v>0.68</v>
      </c>
      <c r="AP60" s="6">
        <v>0.68</v>
      </c>
      <c r="AQ60" s="6">
        <v>0.68</v>
      </c>
      <c r="AR60" s="6">
        <v>0.68</v>
      </c>
      <c r="AS60" s="6">
        <v>0.68</v>
      </c>
      <c r="AT60" s="6">
        <v>0.68</v>
      </c>
      <c r="AU60" s="44">
        <v>0.68</v>
      </c>
      <c r="AV60" s="45">
        <v>1.3</v>
      </c>
      <c r="AW60" s="6">
        <v>1.3</v>
      </c>
      <c r="AX60" s="6">
        <v>1.3</v>
      </c>
      <c r="AY60" s="6">
        <v>1.3</v>
      </c>
      <c r="AZ60" s="6">
        <v>1.3</v>
      </c>
      <c r="BA60" s="6">
        <v>1.3</v>
      </c>
      <c r="BB60" s="6">
        <v>1.3</v>
      </c>
      <c r="BC60" s="58">
        <v>1.3</v>
      </c>
      <c r="BD60" s="59">
        <v>1.3</v>
      </c>
      <c r="BE60" s="6">
        <v>1.3</v>
      </c>
      <c r="BF60" s="6">
        <v>1.3</v>
      </c>
      <c r="BG60" s="6">
        <v>1.3</v>
      </c>
      <c r="BH60" s="6">
        <v>1.3</v>
      </c>
      <c r="BI60" s="6">
        <v>1.3</v>
      </c>
      <c r="BJ60" s="44">
        <v>1.3</v>
      </c>
      <c r="BK60" s="45">
        <v>23.5109523809524</v>
      </c>
      <c r="BL60" s="6">
        <v>20.472857142857102</v>
      </c>
      <c r="BM60" s="6">
        <v>16.7649206349206</v>
      </c>
      <c r="BN60" s="6">
        <v>18.2633333333333</v>
      </c>
      <c r="BO60" s="6">
        <v>15.8214285714286</v>
      </c>
      <c r="BP60" s="6">
        <v>13.2374285714286</v>
      </c>
      <c r="BQ60" s="6">
        <v>15.556373626373601</v>
      </c>
      <c r="BR60" s="58">
        <v>17.0903174603175</v>
      </c>
      <c r="BS60" s="59">
        <v>19.6675</v>
      </c>
      <c r="BT60" s="6">
        <v>17.990216666666701</v>
      </c>
      <c r="BU60" s="6">
        <v>14.7206666666667</v>
      </c>
      <c r="BV60" s="6">
        <v>13.925000000000001</v>
      </c>
      <c r="BW60" s="6">
        <v>12.881</v>
      </c>
      <c r="BX60" s="6">
        <v>12.4272777777778</v>
      </c>
      <c r="BY60" s="7">
        <v>11.6638154248039</v>
      </c>
    </row>
    <row r="61" spans="2:77" x14ac:dyDescent="0.2">
      <c r="B61" s="28" t="s">
        <v>140</v>
      </c>
      <c r="C61" s="29">
        <v>12.422499999999999</v>
      </c>
      <c r="D61" s="6">
        <v>9.9036000000000008</v>
      </c>
      <c r="E61" s="6">
        <v>7.1686666666666703</v>
      </c>
      <c r="F61" s="6">
        <v>7.9340000000000002</v>
      </c>
      <c r="G61" s="6">
        <v>6.2796000000000003</v>
      </c>
      <c r="H61" s="6">
        <v>4.1512599999999997</v>
      </c>
      <c r="I61" s="6">
        <v>5.1945384615384604</v>
      </c>
      <c r="J61" s="58">
        <v>6.9745333333333299</v>
      </c>
      <c r="K61" s="59">
        <v>7.1230000000000002</v>
      </c>
      <c r="L61" s="6">
        <v>7.9690555555555598</v>
      </c>
      <c r="M61" s="6">
        <v>6.4502222222222203</v>
      </c>
      <c r="N61" s="6">
        <v>5.61323333333333</v>
      </c>
      <c r="O61" s="6">
        <v>5.12266666666667</v>
      </c>
      <c r="P61" s="6">
        <v>5.2060000000000004</v>
      </c>
      <c r="Q61" s="44">
        <v>4.6006506262549598</v>
      </c>
      <c r="R61" s="45">
        <v>8.7321875000000002</v>
      </c>
      <c r="S61" s="6">
        <v>8.6544000000000008</v>
      </c>
      <c r="T61" s="6">
        <v>7.94133333333333</v>
      </c>
      <c r="U61" s="6">
        <v>8.6110000000000007</v>
      </c>
      <c r="V61" s="6">
        <v>8.0033999999999992</v>
      </c>
      <c r="W61" s="6">
        <v>6.3860200000000003</v>
      </c>
      <c r="X61" s="6">
        <v>6.88715384615384</v>
      </c>
      <c r="Y61" s="58">
        <v>8.6114666666666704</v>
      </c>
      <c r="Z61" s="59">
        <v>8.8201250000000009</v>
      </c>
      <c r="AA61" s="6">
        <v>8.1552222222222195</v>
      </c>
      <c r="AB61" s="6">
        <v>8.0950000000000006</v>
      </c>
      <c r="AC61" s="6">
        <v>7.6469666666666702</v>
      </c>
      <c r="AD61" s="6">
        <v>7.46225</v>
      </c>
      <c r="AE61" s="6">
        <v>7.8215000000000003</v>
      </c>
      <c r="AF61" s="44">
        <v>7.4945419545368299</v>
      </c>
      <c r="AG61" s="45">
        <v>0.23499999999999999</v>
      </c>
      <c r="AH61" s="6">
        <v>0.23499999999999999</v>
      </c>
      <c r="AI61" s="6">
        <v>0.23499999999999999</v>
      </c>
      <c r="AJ61" s="6">
        <v>0.23499999999999999</v>
      </c>
      <c r="AK61" s="6">
        <v>0.23499999999999999</v>
      </c>
      <c r="AL61" s="6">
        <v>0.23499999999999999</v>
      </c>
      <c r="AM61" s="6">
        <v>0.23499999999999999</v>
      </c>
      <c r="AN61" s="58">
        <v>0.23499999999999999</v>
      </c>
      <c r="AO61" s="59">
        <v>0.23499999999999999</v>
      </c>
      <c r="AP61" s="6">
        <v>0.23499999999999999</v>
      </c>
      <c r="AQ61" s="6">
        <v>0.23499999999999999</v>
      </c>
      <c r="AR61" s="6">
        <v>0.23499999999999999</v>
      </c>
      <c r="AS61" s="6">
        <v>0.23499999999999999</v>
      </c>
      <c r="AT61" s="6">
        <v>0.23499999999999999</v>
      </c>
      <c r="AU61" s="44">
        <v>0.23499999999999999</v>
      </c>
      <c r="AV61" s="45">
        <v>1.3</v>
      </c>
      <c r="AW61" s="6">
        <v>1.3</v>
      </c>
      <c r="AX61" s="6">
        <v>1.3</v>
      </c>
      <c r="AY61" s="6">
        <v>1.3</v>
      </c>
      <c r="AZ61" s="6">
        <v>1.3</v>
      </c>
      <c r="BA61" s="6">
        <v>1.3</v>
      </c>
      <c r="BB61" s="6">
        <v>1.3</v>
      </c>
      <c r="BC61" s="58">
        <v>1.3</v>
      </c>
      <c r="BD61" s="59">
        <v>1.3</v>
      </c>
      <c r="BE61" s="6">
        <v>1.3</v>
      </c>
      <c r="BF61" s="6">
        <v>1.3</v>
      </c>
      <c r="BG61" s="6">
        <v>1.3</v>
      </c>
      <c r="BH61" s="6">
        <v>1.3</v>
      </c>
      <c r="BI61" s="6">
        <v>1.3</v>
      </c>
      <c r="BJ61" s="44">
        <v>1.3</v>
      </c>
      <c r="BK61" s="45">
        <v>22.689687500000002</v>
      </c>
      <c r="BL61" s="6">
        <v>20.093</v>
      </c>
      <c r="BM61" s="6">
        <v>16.645</v>
      </c>
      <c r="BN61" s="6">
        <v>18.079999999999998</v>
      </c>
      <c r="BO61" s="6">
        <v>15.818</v>
      </c>
      <c r="BP61" s="6">
        <v>12.072279999999999</v>
      </c>
      <c r="BQ61" s="6">
        <v>13.616692307692301</v>
      </c>
      <c r="BR61" s="58">
        <v>17.120999999999999</v>
      </c>
      <c r="BS61" s="59">
        <v>17.478124999999999</v>
      </c>
      <c r="BT61" s="6">
        <v>17.659277777777799</v>
      </c>
      <c r="BU61" s="6">
        <v>16.080222222222201</v>
      </c>
      <c r="BV61" s="6">
        <v>14.795199999999999</v>
      </c>
      <c r="BW61" s="6">
        <v>14.1199166666667</v>
      </c>
      <c r="BX61" s="6">
        <v>14.5625</v>
      </c>
      <c r="BY61" s="7">
        <v>13.6301925807918</v>
      </c>
    </row>
    <row r="62" spans="2:77" x14ac:dyDescent="0.2">
      <c r="B62" s="28" t="s">
        <v>139</v>
      </c>
      <c r="C62" s="29">
        <v>16.899999999999999</v>
      </c>
      <c r="D62" s="6">
        <v>14.47</v>
      </c>
      <c r="E62" s="6">
        <v>12.55</v>
      </c>
      <c r="F62" s="6">
        <v>12.55</v>
      </c>
      <c r="G62" s="6">
        <v>11.59</v>
      </c>
      <c r="H62" s="6">
        <v>10.582000000000001</v>
      </c>
      <c r="I62" s="6">
        <v>10.9807692307692</v>
      </c>
      <c r="J62" s="58">
        <v>11.59</v>
      </c>
      <c r="K62" s="59">
        <v>14.85</v>
      </c>
      <c r="L62" s="6">
        <v>12.87</v>
      </c>
      <c r="M62" s="6">
        <v>12.35</v>
      </c>
      <c r="N62" s="6">
        <v>11.47</v>
      </c>
      <c r="O62" s="6">
        <v>6.27</v>
      </c>
      <c r="P62" s="6">
        <v>5.99</v>
      </c>
      <c r="Q62" s="44">
        <v>5.7484000000000002</v>
      </c>
      <c r="R62" s="45">
        <v>7.1</v>
      </c>
      <c r="S62" s="6">
        <v>7.1</v>
      </c>
      <c r="T62" s="6">
        <v>7.1</v>
      </c>
      <c r="U62" s="6">
        <v>7.1</v>
      </c>
      <c r="V62" s="6">
        <v>7.1</v>
      </c>
      <c r="W62" s="6">
        <v>7.1</v>
      </c>
      <c r="X62" s="6">
        <v>7.1</v>
      </c>
      <c r="Y62" s="58">
        <v>7.1</v>
      </c>
      <c r="Z62" s="59">
        <v>7.1</v>
      </c>
      <c r="AA62" s="6">
        <v>7.1</v>
      </c>
      <c r="AB62" s="6">
        <v>6.9</v>
      </c>
      <c r="AC62" s="6">
        <v>6.6</v>
      </c>
      <c r="AD62" s="6">
        <v>6.6</v>
      </c>
      <c r="AE62" s="6">
        <v>6.6</v>
      </c>
      <c r="AF62" s="44">
        <v>6.6</v>
      </c>
      <c r="AG62" s="45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58">
        <v>1</v>
      </c>
      <c r="AO62" s="59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44">
        <v>1</v>
      </c>
      <c r="AV62" s="45">
        <v>1.3</v>
      </c>
      <c r="AW62" s="6">
        <v>1.3</v>
      </c>
      <c r="AX62" s="6">
        <v>1.3</v>
      </c>
      <c r="AY62" s="6">
        <v>1.3</v>
      </c>
      <c r="AZ62" s="6">
        <v>1.3</v>
      </c>
      <c r="BA62" s="6">
        <v>1.3</v>
      </c>
      <c r="BB62" s="6">
        <v>1.3</v>
      </c>
      <c r="BC62" s="58">
        <v>1.3</v>
      </c>
      <c r="BD62" s="59">
        <v>1.3</v>
      </c>
      <c r="BE62" s="6">
        <v>1.3</v>
      </c>
      <c r="BF62" s="6">
        <v>1.3</v>
      </c>
      <c r="BG62" s="6">
        <v>1.3</v>
      </c>
      <c r="BH62" s="6">
        <v>1.3</v>
      </c>
      <c r="BI62" s="6">
        <v>1.3</v>
      </c>
      <c r="BJ62" s="44">
        <v>1.3</v>
      </c>
      <c r="BK62" s="45">
        <v>26.3</v>
      </c>
      <c r="BL62" s="6">
        <v>23.87</v>
      </c>
      <c r="BM62" s="6">
        <v>21.95</v>
      </c>
      <c r="BN62" s="6">
        <v>21.95</v>
      </c>
      <c r="BO62" s="6">
        <v>20.99</v>
      </c>
      <c r="BP62" s="6">
        <v>19.981999999999999</v>
      </c>
      <c r="BQ62" s="6">
        <v>20.3807692307692</v>
      </c>
      <c r="BR62" s="58">
        <v>20.99</v>
      </c>
      <c r="BS62" s="59">
        <v>24.25</v>
      </c>
      <c r="BT62" s="6">
        <v>22.27</v>
      </c>
      <c r="BU62" s="6">
        <v>21.55</v>
      </c>
      <c r="BV62" s="6">
        <v>20.37</v>
      </c>
      <c r="BW62" s="6">
        <v>15.17</v>
      </c>
      <c r="BX62" s="6">
        <v>14.89</v>
      </c>
      <c r="BY62" s="7">
        <v>14.648400000000001</v>
      </c>
    </row>
    <row r="63" spans="2:77" x14ac:dyDescent="0.2">
      <c r="B63" s="28" t="s">
        <v>138</v>
      </c>
      <c r="C63" s="29">
        <v>16.331994047618998</v>
      </c>
      <c r="D63" s="6">
        <v>13.053428571428601</v>
      </c>
      <c r="E63" s="6">
        <v>10.029682539682501</v>
      </c>
      <c r="F63" s="6">
        <v>10.514730158730201</v>
      </c>
      <c r="G63" s="6">
        <v>8.8151238095238096</v>
      </c>
      <c r="H63" s="6">
        <v>5.3778857142857204</v>
      </c>
      <c r="I63" s="6">
        <v>6.98494505494505</v>
      </c>
      <c r="J63" s="58">
        <v>9.23490476190476</v>
      </c>
      <c r="K63" s="59">
        <v>9.734375</v>
      </c>
      <c r="L63" s="6">
        <v>8.3778000000000006</v>
      </c>
      <c r="M63" s="6">
        <v>7.3460000000000001</v>
      </c>
      <c r="N63" s="6">
        <v>6.5537999999999998</v>
      </c>
      <c r="O63" s="6">
        <v>4.1951999999999998</v>
      </c>
      <c r="P63" s="6">
        <v>3.9066666666666698</v>
      </c>
      <c r="Q63" s="44">
        <v>3.4870128561179299</v>
      </c>
      <c r="R63" s="45">
        <v>6.4</v>
      </c>
      <c r="S63" s="6">
        <v>6.4</v>
      </c>
      <c r="T63" s="6">
        <v>6.4</v>
      </c>
      <c r="U63" s="6">
        <v>6.4</v>
      </c>
      <c r="V63" s="6">
        <v>6.4</v>
      </c>
      <c r="W63" s="6">
        <v>6.4</v>
      </c>
      <c r="X63" s="6">
        <v>6.4</v>
      </c>
      <c r="Y63" s="58">
        <v>6.4</v>
      </c>
      <c r="Z63" s="59">
        <v>6.4</v>
      </c>
      <c r="AA63" s="6">
        <v>6.4</v>
      </c>
      <c r="AB63" s="6">
        <v>5.8</v>
      </c>
      <c r="AC63" s="6">
        <v>5.8</v>
      </c>
      <c r="AD63" s="6">
        <v>5.8</v>
      </c>
      <c r="AE63" s="6">
        <v>5.8</v>
      </c>
      <c r="AF63" s="44">
        <v>5.8</v>
      </c>
      <c r="AG63" s="45">
        <v>0.6</v>
      </c>
      <c r="AH63" s="6">
        <v>0.6</v>
      </c>
      <c r="AI63" s="6">
        <v>0.6</v>
      </c>
      <c r="AJ63" s="6">
        <v>0.6</v>
      </c>
      <c r="AK63" s="6">
        <v>0.6</v>
      </c>
      <c r="AL63" s="6">
        <v>0.6</v>
      </c>
      <c r="AM63" s="6">
        <v>0.6</v>
      </c>
      <c r="AN63" s="58">
        <v>0.6</v>
      </c>
      <c r="AO63" s="59">
        <v>0.6</v>
      </c>
      <c r="AP63" s="6">
        <v>0.6</v>
      </c>
      <c r="AQ63" s="6">
        <v>0.6</v>
      </c>
      <c r="AR63" s="6">
        <v>0.6</v>
      </c>
      <c r="AS63" s="6">
        <v>0.6</v>
      </c>
      <c r="AT63" s="6">
        <v>0.6</v>
      </c>
      <c r="AU63" s="44">
        <v>0.6</v>
      </c>
      <c r="AV63" s="45">
        <v>1.3</v>
      </c>
      <c r="AW63" s="6">
        <v>1.3</v>
      </c>
      <c r="AX63" s="6">
        <v>1.3</v>
      </c>
      <c r="AY63" s="6">
        <v>1.3</v>
      </c>
      <c r="AZ63" s="6">
        <v>1.3</v>
      </c>
      <c r="BA63" s="6">
        <v>1.3</v>
      </c>
      <c r="BB63" s="6">
        <v>1.3</v>
      </c>
      <c r="BC63" s="58">
        <v>1.3</v>
      </c>
      <c r="BD63" s="59">
        <v>1.3</v>
      </c>
      <c r="BE63" s="6">
        <v>1.3</v>
      </c>
      <c r="BF63" s="6">
        <v>1.3</v>
      </c>
      <c r="BG63" s="6">
        <v>1.3</v>
      </c>
      <c r="BH63" s="6">
        <v>1.3</v>
      </c>
      <c r="BI63" s="6">
        <v>1.3</v>
      </c>
      <c r="BJ63" s="44">
        <v>1.3</v>
      </c>
      <c r="BK63" s="45">
        <v>24.631994047618999</v>
      </c>
      <c r="BL63" s="6">
        <v>21.353428571428601</v>
      </c>
      <c r="BM63" s="6">
        <v>18.329682539682501</v>
      </c>
      <c r="BN63" s="6">
        <v>18.8147301587302</v>
      </c>
      <c r="BO63" s="6">
        <v>17.115123809523801</v>
      </c>
      <c r="BP63" s="6">
        <v>13.677885714285701</v>
      </c>
      <c r="BQ63" s="6">
        <v>15.2849450549451</v>
      </c>
      <c r="BR63" s="58">
        <v>17.534904761904802</v>
      </c>
      <c r="BS63" s="59">
        <v>18.034375000000001</v>
      </c>
      <c r="BT63" s="6">
        <v>16.677800000000001</v>
      </c>
      <c r="BU63" s="6">
        <v>15.045999999999999</v>
      </c>
      <c r="BV63" s="6">
        <v>14.2538</v>
      </c>
      <c r="BW63" s="6">
        <v>11.895200000000001</v>
      </c>
      <c r="BX63" s="6">
        <v>11.606666666666699</v>
      </c>
      <c r="BY63" s="7">
        <v>11.187012856117899</v>
      </c>
    </row>
    <row r="64" spans="2:77" x14ac:dyDescent="0.2">
      <c r="B64" s="28" t="s">
        <v>137</v>
      </c>
      <c r="C64" s="29">
        <v>8.85</v>
      </c>
      <c r="D64" s="6">
        <v>7.23</v>
      </c>
      <c r="E64" s="6">
        <v>5.95</v>
      </c>
      <c r="F64" s="6">
        <v>5.95</v>
      </c>
      <c r="G64" s="6">
        <v>5.31</v>
      </c>
      <c r="H64" s="6">
        <v>4.6379999999999999</v>
      </c>
      <c r="I64" s="6">
        <v>4.9038461538461497</v>
      </c>
      <c r="J64" s="58">
        <v>5.31</v>
      </c>
      <c r="K64" s="59">
        <v>5.25</v>
      </c>
      <c r="L64" s="6">
        <v>4.59</v>
      </c>
      <c r="M64" s="6">
        <v>6.742</v>
      </c>
      <c r="N64" s="6">
        <v>6.3475999999999999</v>
      </c>
      <c r="O64" s="6">
        <v>4.6475999999999997</v>
      </c>
      <c r="P64" s="6">
        <v>4.3491999999999997</v>
      </c>
      <c r="Q64" s="44">
        <v>3.9490400000000001</v>
      </c>
      <c r="R64" s="45">
        <v>6.92953869047619</v>
      </c>
      <c r="S64" s="6">
        <v>6.8857142857142897</v>
      </c>
      <c r="T64" s="6">
        <v>6.3587301587301601</v>
      </c>
      <c r="U64" s="6">
        <v>6.9099206349206304</v>
      </c>
      <c r="V64" s="6">
        <v>6.4330952380952402</v>
      </c>
      <c r="W64" s="6">
        <v>5.9199285714285699</v>
      </c>
      <c r="X64" s="6">
        <v>6.5920329670329698</v>
      </c>
      <c r="Y64" s="58">
        <v>6.9101190476190499</v>
      </c>
      <c r="Z64" s="59">
        <v>7.6140625000000002</v>
      </c>
      <c r="AA64" s="6">
        <v>7.5724999999999998</v>
      </c>
      <c r="AB64" s="6">
        <v>6.8239999999999998</v>
      </c>
      <c r="AC64" s="6">
        <v>6.5621999999999998</v>
      </c>
      <c r="AD64" s="6">
        <v>6.0432666666666703</v>
      </c>
      <c r="AE64" s="6">
        <v>6.0767777777777798</v>
      </c>
      <c r="AF64" s="44">
        <v>5.8989945215888504</v>
      </c>
      <c r="AG64" s="45">
        <v>0.8</v>
      </c>
      <c r="AH64" s="6">
        <v>0.8</v>
      </c>
      <c r="AI64" s="6">
        <v>0.8</v>
      </c>
      <c r="AJ64" s="6">
        <v>0.8</v>
      </c>
      <c r="AK64" s="6">
        <v>0.8</v>
      </c>
      <c r="AL64" s="6">
        <v>0.8</v>
      </c>
      <c r="AM64" s="6">
        <v>0.8</v>
      </c>
      <c r="AN64" s="58">
        <v>0.8</v>
      </c>
      <c r="AO64" s="59">
        <v>0.8</v>
      </c>
      <c r="AP64" s="6">
        <v>0.8</v>
      </c>
      <c r="AQ64" s="6">
        <v>0.8</v>
      </c>
      <c r="AR64" s="6">
        <v>0.8</v>
      </c>
      <c r="AS64" s="6">
        <v>0.8</v>
      </c>
      <c r="AT64" s="6">
        <v>0.8</v>
      </c>
      <c r="AU64" s="44">
        <v>0.8</v>
      </c>
      <c r="AV64" s="45">
        <v>1.3</v>
      </c>
      <c r="AW64" s="6">
        <v>1.3</v>
      </c>
      <c r="AX64" s="6">
        <v>1.3</v>
      </c>
      <c r="AY64" s="6">
        <v>1.3</v>
      </c>
      <c r="AZ64" s="6">
        <v>1.3</v>
      </c>
      <c r="BA64" s="6">
        <v>1.3</v>
      </c>
      <c r="BB64" s="6">
        <v>1.3</v>
      </c>
      <c r="BC64" s="58">
        <v>1.3</v>
      </c>
      <c r="BD64" s="59">
        <v>1.3</v>
      </c>
      <c r="BE64" s="6">
        <v>1.3</v>
      </c>
      <c r="BF64" s="6">
        <v>1.3</v>
      </c>
      <c r="BG64" s="6">
        <v>1.3</v>
      </c>
      <c r="BH64" s="6">
        <v>1.3</v>
      </c>
      <c r="BI64" s="6">
        <v>1.3</v>
      </c>
      <c r="BJ64" s="44">
        <v>1.3</v>
      </c>
      <c r="BK64" s="45">
        <v>17.879538690476199</v>
      </c>
      <c r="BL64" s="6">
        <v>16.215714285714299</v>
      </c>
      <c r="BM64" s="6">
        <v>14.408730158730201</v>
      </c>
      <c r="BN64" s="6">
        <v>14.9599206349206</v>
      </c>
      <c r="BO64" s="6">
        <v>13.8430952380952</v>
      </c>
      <c r="BP64" s="6">
        <v>12.657928571428601</v>
      </c>
      <c r="BQ64" s="6">
        <v>13.595879120879101</v>
      </c>
      <c r="BR64" s="58">
        <v>14.320119047619</v>
      </c>
      <c r="BS64" s="59">
        <v>14.964062500000001</v>
      </c>
      <c r="BT64" s="6">
        <v>14.262499999999999</v>
      </c>
      <c r="BU64" s="6">
        <v>15.666</v>
      </c>
      <c r="BV64" s="6">
        <v>15.0098</v>
      </c>
      <c r="BW64" s="6">
        <v>12.7908666666667</v>
      </c>
      <c r="BX64" s="6">
        <v>12.525977777777801</v>
      </c>
      <c r="BY64" s="7">
        <v>11.9480345215889</v>
      </c>
    </row>
    <row r="65" spans="2:77" x14ac:dyDescent="0.2">
      <c r="B65" s="28" t="s">
        <v>136</v>
      </c>
      <c r="C65" s="29">
        <v>19.367633928571401</v>
      </c>
      <c r="D65" s="6">
        <v>15.285714285714301</v>
      </c>
      <c r="E65" s="6">
        <v>11.447619047619099</v>
      </c>
      <c r="F65" s="6">
        <v>12.15</v>
      </c>
      <c r="G65" s="6">
        <v>9.9553571428571406</v>
      </c>
      <c r="H65" s="6">
        <v>7.6416071428571497</v>
      </c>
      <c r="I65" s="6">
        <v>9.1647664835164893</v>
      </c>
      <c r="J65" s="58">
        <v>10.550148809523799</v>
      </c>
      <c r="K65" s="59">
        <v>13.465937500000001</v>
      </c>
      <c r="L65" s="6">
        <v>9.3118333333333307</v>
      </c>
      <c r="M65" s="6">
        <v>7.9596666666666698</v>
      </c>
      <c r="N65" s="6">
        <v>7.5640000000000001</v>
      </c>
      <c r="O65" s="6">
        <v>4.6688000000000001</v>
      </c>
      <c r="P65" s="6">
        <v>4.3707599999999998</v>
      </c>
      <c r="Q65" s="44">
        <v>3.9002454211717601</v>
      </c>
      <c r="R65" s="45">
        <v>6.9653273809523801</v>
      </c>
      <c r="S65" s="6">
        <v>6.9508571428571404</v>
      </c>
      <c r="T65" s="6">
        <v>6.6615873015872999</v>
      </c>
      <c r="U65" s="6">
        <v>6.98</v>
      </c>
      <c r="V65" s="6">
        <v>6.7104285714285696</v>
      </c>
      <c r="W65" s="6">
        <v>6.4231285714285704</v>
      </c>
      <c r="X65" s="6">
        <v>6.8123351648351598</v>
      </c>
      <c r="Y65" s="58">
        <v>6.9800674603174597</v>
      </c>
      <c r="Z65" s="59">
        <v>5.9679687499999998</v>
      </c>
      <c r="AA65" s="6">
        <v>5.9609166666666704</v>
      </c>
      <c r="AB65" s="6">
        <v>5.9733333333333301</v>
      </c>
      <c r="AC65" s="6">
        <v>5.915</v>
      </c>
      <c r="AD65" s="6">
        <v>5.09</v>
      </c>
      <c r="AE65" s="6">
        <v>5.09</v>
      </c>
      <c r="AF65" s="44">
        <v>5.09</v>
      </c>
      <c r="AG65" s="45">
        <v>0.3</v>
      </c>
      <c r="AH65" s="6">
        <v>0.3</v>
      </c>
      <c r="AI65" s="6">
        <v>0.3</v>
      </c>
      <c r="AJ65" s="6">
        <v>0.3</v>
      </c>
      <c r="AK65" s="6">
        <v>0.3</v>
      </c>
      <c r="AL65" s="6">
        <v>0.3</v>
      </c>
      <c r="AM65" s="6">
        <v>0.3</v>
      </c>
      <c r="AN65" s="58">
        <v>0.3</v>
      </c>
      <c r="AO65" s="59">
        <v>0.3</v>
      </c>
      <c r="AP65" s="6">
        <v>0.3</v>
      </c>
      <c r="AQ65" s="6">
        <v>0.3</v>
      </c>
      <c r="AR65" s="6">
        <v>0.3</v>
      </c>
      <c r="AS65" s="6">
        <v>0.15</v>
      </c>
      <c r="AT65" s="6">
        <v>0.15</v>
      </c>
      <c r="AU65" s="44">
        <v>0.15</v>
      </c>
      <c r="AV65" s="45">
        <v>1.3</v>
      </c>
      <c r="AW65" s="6">
        <v>1.3</v>
      </c>
      <c r="AX65" s="6">
        <v>1.3</v>
      </c>
      <c r="AY65" s="6">
        <v>1.3</v>
      </c>
      <c r="AZ65" s="6">
        <v>1.3</v>
      </c>
      <c r="BA65" s="6">
        <v>1.3</v>
      </c>
      <c r="BB65" s="6">
        <v>1.3</v>
      </c>
      <c r="BC65" s="58">
        <v>1.3</v>
      </c>
      <c r="BD65" s="59">
        <v>1.3</v>
      </c>
      <c r="BE65" s="6">
        <v>1.3</v>
      </c>
      <c r="BF65" s="6">
        <v>1.3</v>
      </c>
      <c r="BG65" s="6">
        <v>1.3</v>
      </c>
      <c r="BH65" s="6">
        <v>1.3</v>
      </c>
      <c r="BI65" s="6">
        <v>1.3</v>
      </c>
      <c r="BJ65" s="44">
        <v>1.3</v>
      </c>
      <c r="BK65" s="45">
        <v>27.932961309523801</v>
      </c>
      <c r="BL65" s="6">
        <v>23.8365714285714</v>
      </c>
      <c r="BM65" s="6">
        <v>19.709206349206401</v>
      </c>
      <c r="BN65" s="6">
        <v>20.73</v>
      </c>
      <c r="BO65" s="6">
        <v>18.265785714285698</v>
      </c>
      <c r="BP65" s="6">
        <v>15.664735714285699</v>
      </c>
      <c r="BQ65" s="6">
        <v>17.5771016483517</v>
      </c>
      <c r="BR65" s="58">
        <v>19.130216269841299</v>
      </c>
      <c r="BS65" s="59">
        <v>21.033906250000001</v>
      </c>
      <c r="BT65" s="6">
        <v>16.87275</v>
      </c>
      <c r="BU65" s="6">
        <v>15.532999999999999</v>
      </c>
      <c r="BV65" s="6">
        <v>15.079000000000001</v>
      </c>
      <c r="BW65" s="6">
        <v>11.2088</v>
      </c>
      <c r="BX65" s="6">
        <v>10.91076</v>
      </c>
      <c r="BY65" s="7">
        <v>10.440245421171801</v>
      </c>
    </row>
    <row r="66" spans="2:77" x14ac:dyDescent="0.2">
      <c r="B66" s="28" t="s">
        <v>135</v>
      </c>
      <c r="C66" s="29">
        <v>12.1522916666667</v>
      </c>
      <c r="D66" s="6">
        <v>10.319428571428601</v>
      </c>
      <c r="E66" s="6">
        <v>7.9063492063492102</v>
      </c>
      <c r="F66" s="6">
        <v>8.9498476190476204</v>
      </c>
      <c r="G66" s="6">
        <v>7.34502285714286</v>
      </c>
      <c r="H66" s="6">
        <v>5.6265068571428598</v>
      </c>
      <c r="I66" s="6">
        <v>7.1738538461538504</v>
      </c>
      <c r="J66" s="58">
        <v>8.2677119047618994</v>
      </c>
      <c r="K66" s="59">
        <v>9.3274062499999992</v>
      </c>
      <c r="L66" s="6">
        <v>8.5593866666666703</v>
      </c>
      <c r="M66" s="6">
        <v>8.7025333333333297</v>
      </c>
      <c r="N66" s="6">
        <v>7.9844633333333297</v>
      </c>
      <c r="O66" s="6">
        <v>5.45716</v>
      </c>
      <c r="P66" s="6">
        <v>4.9629333333333303</v>
      </c>
      <c r="Q66" s="44">
        <v>4.3739930168967502</v>
      </c>
      <c r="R66" s="45">
        <v>6.5075000000000003</v>
      </c>
      <c r="S66" s="6">
        <v>6.49057142857143</v>
      </c>
      <c r="T66" s="6">
        <v>6.3214285714285703</v>
      </c>
      <c r="U66" s="6">
        <v>6.4898857142857098</v>
      </c>
      <c r="V66" s="6">
        <v>6.3410171428571402</v>
      </c>
      <c r="W66" s="6">
        <v>6.1793051428571397</v>
      </c>
      <c r="X66" s="6">
        <v>6.3833230769230704</v>
      </c>
      <c r="Y66" s="58">
        <v>6.4899714285714296</v>
      </c>
      <c r="Z66" s="59">
        <v>6.6713750000000003</v>
      </c>
      <c r="AA66" s="6">
        <v>6.6610399999999998</v>
      </c>
      <c r="AB66" s="6">
        <v>5.9791999999999996</v>
      </c>
      <c r="AC66" s="6">
        <v>5.8953800000000003</v>
      </c>
      <c r="AD66" s="6">
        <v>5.6045400000000001</v>
      </c>
      <c r="AE66" s="6">
        <v>5.65506666666667</v>
      </c>
      <c r="AF66" s="44">
        <v>5.53299460982889</v>
      </c>
      <c r="AG66" s="45">
        <v>0.4</v>
      </c>
      <c r="AH66" s="6">
        <v>0.4</v>
      </c>
      <c r="AI66" s="6">
        <v>0.4</v>
      </c>
      <c r="AJ66" s="6">
        <v>0.4</v>
      </c>
      <c r="AK66" s="6">
        <v>0.4</v>
      </c>
      <c r="AL66" s="6">
        <v>0.4</v>
      </c>
      <c r="AM66" s="6">
        <v>0.4</v>
      </c>
      <c r="AN66" s="58">
        <v>0.4</v>
      </c>
      <c r="AO66" s="59">
        <v>0.4</v>
      </c>
      <c r="AP66" s="6">
        <v>0.4</v>
      </c>
      <c r="AQ66" s="6">
        <v>0.4</v>
      </c>
      <c r="AR66" s="6">
        <v>0.4</v>
      </c>
      <c r="AS66" s="6">
        <v>0.4</v>
      </c>
      <c r="AT66" s="6">
        <v>0.4</v>
      </c>
      <c r="AU66" s="44">
        <v>0.4</v>
      </c>
      <c r="AV66" s="45">
        <v>1.3</v>
      </c>
      <c r="AW66" s="6">
        <v>1.3</v>
      </c>
      <c r="AX66" s="6">
        <v>1.3</v>
      </c>
      <c r="AY66" s="6">
        <v>1.3</v>
      </c>
      <c r="AZ66" s="6">
        <v>1.3</v>
      </c>
      <c r="BA66" s="6">
        <v>1.3</v>
      </c>
      <c r="BB66" s="6">
        <v>1.3</v>
      </c>
      <c r="BC66" s="58">
        <v>1.3</v>
      </c>
      <c r="BD66" s="59">
        <v>1.3</v>
      </c>
      <c r="BE66" s="6">
        <v>1.3</v>
      </c>
      <c r="BF66" s="6">
        <v>1.3</v>
      </c>
      <c r="BG66" s="6">
        <v>1.3</v>
      </c>
      <c r="BH66" s="6">
        <v>1.3</v>
      </c>
      <c r="BI66" s="6">
        <v>1.3</v>
      </c>
      <c r="BJ66" s="44">
        <v>1.3</v>
      </c>
      <c r="BK66" s="45">
        <v>20.359791666666698</v>
      </c>
      <c r="BL66" s="6">
        <v>18.510000000000002</v>
      </c>
      <c r="BM66" s="6">
        <v>15.9277777777778</v>
      </c>
      <c r="BN66" s="6">
        <v>17.1397333333333</v>
      </c>
      <c r="BO66" s="6">
        <v>15.386039999999999</v>
      </c>
      <c r="BP66" s="6">
        <v>13.505812000000001</v>
      </c>
      <c r="BQ66" s="6">
        <v>15.2571769230769</v>
      </c>
      <c r="BR66" s="58">
        <v>16.4576833333333</v>
      </c>
      <c r="BS66" s="59">
        <v>17.69878125</v>
      </c>
      <c r="BT66" s="6">
        <v>16.9204266666667</v>
      </c>
      <c r="BU66" s="6">
        <v>16.381733333333301</v>
      </c>
      <c r="BV66" s="6">
        <v>15.579843333333301</v>
      </c>
      <c r="BW66" s="6">
        <v>12.761699999999999</v>
      </c>
      <c r="BX66" s="6">
        <v>12.318</v>
      </c>
      <c r="BY66" s="7">
        <v>11.6069876267256</v>
      </c>
    </row>
    <row r="67" spans="2:77" x14ac:dyDescent="0.2">
      <c r="B67" s="28" t="s">
        <v>134</v>
      </c>
      <c r="C67" s="29">
        <v>17.6220833333333</v>
      </c>
      <c r="D67" s="6">
        <v>14.876799999999999</v>
      </c>
      <c r="E67" s="6">
        <v>11.8382222222222</v>
      </c>
      <c r="F67" s="6">
        <v>12.834666666666701</v>
      </c>
      <c r="G67" s="6">
        <v>10.9244</v>
      </c>
      <c r="H67" s="6">
        <v>8.22057857142857</v>
      </c>
      <c r="I67" s="6">
        <v>9.6137774725274703</v>
      </c>
      <c r="J67" s="58">
        <v>11.7682111111111</v>
      </c>
      <c r="K67" s="59">
        <v>13.455187499999999</v>
      </c>
      <c r="L67" s="6">
        <v>12.280153333333301</v>
      </c>
      <c r="M67" s="6">
        <v>9.8849333333333291</v>
      </c>
      <c r="N67" s="6">
        <v>9.2101000000000006</v>
      </c>
      <c r="O67" s="6">
        <v>4.3837000000000002</v>
      </c>
      <c r="P67" s="6">
        <v>3.9608233333333298</v>
      </c>
      <c r="Q67" s="44">
        <v>3.4758992062693999</v>
      </c>
      <c r="R67" s="45">
        <v>6.44230654761905</v>
      </c>
      <c r="S67" s="6">
        <v>6.4248571428571397</v>
      </c>
      <c r="T67" s="6">
        <v>6.0760317460317497</v>
      </c>
      <c r="U67" s="6">
        <v>6.46</v>
      </c>
      <c r="V67" s="6">
        <v>6.1349285714285697</v>
      </c>
      <c r="W67" s="6">
        <v>5.4083628571428601</v>
      </c>
      <c r="X67" s="6">
        <v>5.6876758241758196</v>
      </c>
      <c r="Y67" s="58">
        <v>6.4600813492063498</v>
      </c>
      <c r="Z67" s="59">
        <v>7.1486718749999998</v>
      </c>
      <c r="AA67" s="6">
        <v>7.1197583333333299</v>
      </c>
      <c r="AB67" s="6">
        <v>5.5694166666666698</v>
      </c>
      <c r="AC67" s="6">
        <v>5.4761499999999996</v>
      </c>
      <c r="AD67" s="6">
        <v>5.4761499999999996</v>
      </c>
      <c r="AE67" s="6">
        <v>5.3930666666666696</v>
      </c>
      <c r="AF67" s="44">
        <v>5.2509950954097802</v>
      </c>
      <c r="AG67" s="45">
        <v>0.65</v>
      </c>
      <c r="AH67" s="6">
        <v>0.65</v>
      </c>
      <c r="AI67" s="6">
        <v>0.65</v>
      </c>
      <c r="AJ67" s="6">
        <v>0.65</v>
      </c>
      <c r="AK67" s="6">
        <v>0.65</v>
      </c>
      <c r="AL67" s="6">
        <v>0.65</v>
      </c>
      <c r="AM67" s="6">
        <v>0.65</v>
      </c>
      <c r="AN67" s="58">
        <v>0.65</v>
      </c>
      <c r="AO67" s="59">
        <v>0.65</v>
      </c>
      <c r="AP67" s="6">
        <v>0.65</v>
      </c>
      <c r="AQ67" s="6">
        <v>0.65</v>
      </c>
      <c r="AR67" s="6">
        <v>0.65</v>
      </c>
      <c r="AS67" s="6">
        <v>0.65</v>
      </c>
      <c r="AT67" s="6">
        <v>0.65</v>
      </c>
      <c r="AU67" s="44">
        <v>0.65</v>
      </c>
      <c r="AV67" s="45">
        <v>1.3</v>
      </c>
      <c r="AW67" s="6">
        <v>1.3</v>
      </c>
      <c r="AX67" s="6">
        <v>1.3</v>
      </c>
      <c r="AY67" s="6">
        <v>1.3</v>
      </c>
      <c r="AZ67" s="6">
        <v>1.3</v>
      </c>
      <c r="BA67" s="6">
        <v>1.3</v>
      </c>
      <c r="BB67" s="6">
        <v>1.3</v>
      </c>
      <c r="BC67" s="58">
        <v>1.3</v>
      </c>
      <c r="BD67" s="59">
        <v>1.3</v>
      </c>
      <c r="BE67" s="6">
        <v>1.3</v>
      </c>
      <c r="BF67" s="6">
        <v>1.3</v>
      </c>
      <c r="BG67" s="6">
        <v>1.3</v>
      </c>
      <c r="BH67" s="6">
        <v>1.3</v>
      </c>
      <c r="BI67" s="6">
        <v>1.3</v>
      </c>
      <c r="BJ67" s="44">
        <v>1.3</v>
      </c>
      <c r="BK67" s="45">
        <v>26.0143898809524</v>
      </c>
      <c r="BL67" s="6">
        <v>23.251657142857098</v>
      </c>
      <c r="BM67" s="6">
        <v>19.864253968254001</v>
      </c>
      <c r="BN67" s="6">
        <v>21.244666666666699</v>
      </c>
      <c r="BO67" s="6">
        <v>19.0093285714286</v>
      </c>
      <c r="BP67" s="6">
        <v>15.578941428571399</v>
      </c>
      <c r="BQ67" s="6">
        <v>17.2514532967033</v>
      </c>
      <c r="BR67" s="58">
        <v>20.1782924603175</v>
      </c>
      <c r="BS67" s="59">
        <v>22.553859374999998</v>
      </c>
      <c r="BT67" s="6">
        <v>21.349911666666699</v>
      </c>
      <c r="BU67" s="6">
        <v>17.404350000000001</v>
      </c>
      <c r="BV67" s="6">
        <v>16.63625</v>
      </c>
      <c r="BW67" s="6">
        <v>11.809850000000001</v>
      </c>
      <c r="BX67" s="6">
        <v>11.303890000000001</v>
      </c>
      <c r="BY67" s="7">
        <v>10.6768943016792</v>
      </c>
    </row>
    <row r="68" spans="2:77" x14ac:dyDescent="0.2">
      <c r="B68" s="28" t="s">
        <v>133</v>
      </c>
      <c r="C68" s="29">
        <v>19.986235119047599</v>
      </c>
      <c r="D68" s="6">
        <v>16.632114285714302</v>
      </c>
      <c r="E68" s="6">
        <v>12.7289523809524</v>
      </c>
      <c r="F68" s="6">
        <v>14.1048412698413</v>
      </c>
      <c r="G68" s="6">
        <v>11.623819047619</v>
      </c>
      <c r="H68" s="6">
        <v>8.9821457142857106</v>
      </c>
      <c r="I68" s="6">
        <v>11.1838571428571</v>
      </c>
      <c r="J68" s="58">
        <v>12.825422222222199</v>
      </c>
      <c r="K68" s="59">
        <v>14.33175</v>
      </c>
      <c r="L68" s="6">
        <v>15.816000000000001</v>
      </c>
      <c r="M68" s="6">
        <v>11.225</v>
      </c>
      <c r="N68" s="6">
        <v>10.155433333333299</v>
      </c>
      <c r="O68" s="6">
        <v>7.1406833333333299</v>
      </c>
      <c r="P68" s="6">
        <v>6.7129444444444504</v>
      </c>
      <c r="Q68" s="44">
        <v>5.8733547151640604</v>
      </c>
      <c r="R68" s="45">
        <v>7.7741369047618996</v>
      </c>
      <c r="S68" s="6">
        <v>6.94542857142857</v>
      </c>
      <c r="T68" s="6">
        <v>6.0852380952380898</v>
      </c>
      <c r="U68" s="6">
        <v>6.3107936507936504</v>
      </c>
      <c r="V68" s="6">
        <v>5.7939047619047601</v>
      </c>
      <c r="W68" s="6">
        <v>5.2451714285714299</v>
      </c>
      <c r="X68" s="6">
        <v>5.6518681318681301</v>
      </c>
      <c r="Y68" s="58">
        <v>5.9908888888888896</v>
      </c>
      <c r="Z68" s="59">
        <v>6.2275</v>
      </c>
      <c r="AA68" s="6">
        <v>5.98643611111111</v>
      </c>
      <c r="AB68" s="6">
        <v>5.6776388888888896</v>
      </c>
      <c r="AC68" s="6">
        <v>5.4617250000000004</v>
      </c>
      <c r="AD68" s="6">
        <v>5.4617250000000004</v>
      </c>
      <c r="AE68" s="6">
        <v>5.4650222222222196</v>
      </c>
      <c r="AF68" s="44">
        <v>5.1747024931918304</v>
      </c>
      <c r="AG68" s="45">
        <v>0.95</v>
      </c>
      <c r="AH68" s="6">
        <v>0.95</v>
      </c>
      <c r="AI68" s="6">
        <v>0.95</v>
      </c>
      <c r="AJ68" s="6">
        <v>0.95</v>
      </c>
      <c r="AK68" s="6">
        <v>0.95</v>
      </c>
      <c r="AL68" s="6">
        <v>0.95</v>
      </c>
      <c r="AM68" s="6">
        <v>0.95</v>
      </c>
      <c r="AN68" s="58">
        <v>0.95</v>
      </c>
      <c r="AO68" s="59">
        <v>0.95</v>
      </c>
      <c r="AP68" s="6">
        <v>0.95</v>
      </c>
      <c r="AQ68" s="6">
        <v>0.95</v>
      </c>
      <c r="AR68" s="6">
        <v>0.95</v>
      </c>
      <c r="AS68" s="6">
        <v>0.95</v>
      </c>
      <c r="AT68" s="6">
        <v>0.95</v>
      </c>
      <c r="AU68" s="44">
        <v>0.95</v>
      </c>
      <c r="AV68" s="45">
        <v>1.3</v>
      </c>
      <c r="AW68" s="6">
        <v>1.3</v>
      </c>
      <c r="AX68" s="6">
        <v>1.3</v>
      </c>
      <c r="AY68" s="6">
        <v>1.3</v>
      </c>
      <c r="AZ68" s="6">
        <v>1.3</v>
      </c>
      <c r="BA68" s="6">
        <v>1.3</v>
      </c>
      <c r="BB68" s="6">
        <v>1.3</v>
      </c>
      <c r="BC68" s="58">
        <v>1.3</v>
      </c>
      <c r="BD68" s="59">
        <v>1.3</v>
      </c>
      <c r="BE68" s="6">
        <v>1.3</v>
      </c>
      <c r="BF68" s="6">
        <v>1.3</v>
      </c>
      <c r="BG68" s="6">
        <v>1.3</v>
      </c>
      <c r="BH68" s="6">
        <v>1.3</v>
      </c>
      <c r="BI68" s="6">
        <v>1.3</v>
      </c>
      <c r="BJ68" s="44">
        <v>1.3</v>
      </c>
      <c r="BK68" s="45">
        <v>30.010372023809499</v>
      </c>
      <c r="BL68" s="6">
        <v>25.827542857142902</v>
      </c>
      <c r="BM68" s="6">
        <v>21.0641904761905</v>
      </c>
      <c r="BN68" s="6">
        <v>22.665634920634901</v>
      </c>
      <c r="BO68" s="6">
        <v>19.6677238095238</v>
      </c>
      <c r="BP68" s="6">
        <v>16.4773171428571</v>
      </c>
      <c r="BQ68" s="6">
        <v>19.085725274725299</v>
      </c>
      <c r="BR68" s="58">
        <v>21.066311111111101</v>
      </c>
      <c r="BS68" s="59">
        <v>22.809249999999999</v>
      </c>
      <c r="BT68" s="6">
        <v>24.052436111111099</v>
      </c>
      <c r="BU68" s="6">
        <v>19.152638888888902</v>
      </c>
      <c r="BV68" s="6">
        <v>17.8671583333333</v>
      </c>
      <c r="BW68" s="6">
        <v>14.852408333333299</v>
      </c>
      <c r="BX68" s="6">
        <v>14.4279666666667</v>
      </c>
      <c r="BY68" s="7">
        <v>13.2980572083559</v>
      </c>
    </row>
    <row r="69" spans="2:77" x14ac:dyDescent="0.2">
      <c r="B69" s="28" t="s">
        <v>132</v>
      </c>
      <c r="C69" s="29">
        <v>18.25</v>
      </c>
      <c r="D69" s="6">
        <v>15.306800000000001</v>
      </c>
      <c r="E69" s="6">
        <v>11.4148888888889</v>
      </c>
      <c r="F69" s="6">
        <v>13.2448888888889</v>
      </c>
      <c r="G69" s="6">
        <v>10.603533333333299</v>
      </c>
      <c r="H69" s="6">
        <v>6.4161099999999998</v>
      </c>
      <c r="I69" s="6">
        <v>9.6601153846153807</v>
      </c>
      <c r="J69" s="58">
        <v>12.232572222222201</v>
      </c>
      <c r="K69" s="59">
        <v>13.0195729166667</v>
      </c>
      <c r="L69" s="6">
        <v>13.122059999999999</v>
      </c>
      <c r="M69" s="6">
        <v>10.7963222222222</v>
      </c>
      <c r="N69" s="6">
        <v>9.3923933333333292</v>
      </c>
      <c r="O69" s="6">
        <v>6.9386483333333304</v>
      </c>
      <c r="P69" s="6">
        <v>6.3312099999999996</v>
      </c>
      <c r="Q69" s="44">
        <v>5.3573347542720997</v>
      </c>
      <c r="R69" s="45">
        <v>10.4</v>
      </c>
      <c r="S69" s="6">
        <v>9.3924000000000003</v>
      </c>
      <c r="T69" s="6">
        <v>8.3068888888888903</v>
      </c>
      <c r="U69" s="6">
        <v>9.3718888888888898</v>
      </c>
      <c r="V69" s="6">
        <v>8.4244333333333294</v>
      </c>
      <c r="W69" s="6">
        <v>7.01694</v>
      </c>
      <c r="X69" s="6">
        <v>8.1025576923076894</v>
      </c>
      <c r="Y69" s="58">
        <v>9.3724805555555601</v>
      </c>
      <c r="Z69" s="59">
        <v>9.88577604166667</v>
      </c>
      <c r="AA69" s="6">
        <v>9.2861999999999991</v>
      </c>
      <c r="AB69" s="6">
        <v>8.5125555555555508</v>
      </c>
      <c r="AC69" s="6">
        <v>7.8424282598473596</v>
      </c>
      <c r="AD69" s="6">
        <v>7.8424282598473596</v>
      </c>
      <c r="AE69" s="6">
        <v>8.0623242373140105</v>
      </c>
      <c r="AF69" s="44">
        <v>7.2997081529277503</v>
      </c>
      <c r="AG69" s="45">
        <v>1.5</v>
      </c>
      <c r="AH69" s="6">
        <v>1.5</v>
      </c>
      <c r="AI69" s="6">
        <v>1.5</v>
      </c>
      <c r="AJ69" s="6">
        <v>1.5</v>
      </c>
      <c r="AK69" s="6">
        <v>1.5</v>
      </c>
      <c r="AL69" s="6">
        <v>1.26</v>
      </c>
      <c r="AM69" s="6">
        <v>1.08</v>
      </c>
      <c r="AN69" s="58">
        <v>1.5</v>
      </c>
      <c r="AO69" s="59">
        <v>1.5</v>
      </c>
      <c r="AP69" s="6">
        <v>1</v>
      </c>
      <c r="AQ69" s="6">
        <v>0.48</v>
      </c>
      <c r="AR69" s="6">
        <v>0.48</v>
      </c>
      <c r="AS69" s="6">
        <v>0.48</v>
      </c>
      <c r="AT69" s="6">
        <v>0.48</v>
      </c>
      <c r="AU69" s="44">
        <v>0.48</v>
      </c>
      <c r="AV69" s="45">
        <v>1.3</v>
      </c>
      <c r="AW69" s="6">
        <v>1.3</v>
      </c>
      <c r="AX69" s="6">
        <v>1.3</v>
      </c>
      <c r="AY69" s="6">
        <v>1.3</v>
      </c>
      <c r="AZ69" s="6">
        <v>1.3</v>
      </c>
      <c r="BA69" s="6">
        <v>1.3</v>
      </c>
      <c r="BB69" s="6">
        <v>1.3</v>
      </c>
      <c r="BC69" s="58">
        <v>1.3</v>
      </c>
      <c r="BD69" s="59">
        <v>1.3</v>
      </c>
      <c r="BE69" s="6">
        <v>1.3</v>
      </c>
      <c r="BF69" s="6">
        <v>1.3</v>
      </c>
      <c r="BG69" s="6">
        <v>1.3</v>
      </c>
      <c r="BH69" s="6">
        <v>1.3</v>
      </c>
      <c r="BI69" s="6">
        <v>1.3</v>
      </c>
      <c r="BJ69" s="44">
        <v>1.3</v>
      </c>
      <c r="BK69" s="45">
        <v>31.45</v>
      </c>
      <c r="BL69" s="6">
        <v>27.499199999999998</v>
      </c>
      <c r="BM69" s="6">
        <v>22.5217777777778</v>
      </c>
      <c r="BN69" s="6">
        <v>25.416777777777799</v>
      </c>
      <c r="BO69" s="6">
        <v>21.8279666666667</v>
      </c>
      <c r="BP69" s="6">
        <v>15.99305</v>
      </c>
      <c r="BQ69" s="6">
        <v>20.142673076923099</v>
      </c>
      <c r="BR69" s="58">
        <v>24.405052777777801</v>
      </c>
      <c r="BS69" s="59">
        <v>25.7053489583333</v>
      </c>
      <c r="BT69" s="6">
        <v>24.708259999999999</v>
      </c>
      <c r="BU69" s="6">
        <v>21.0888777777778</v>
      </c>
      <c r="BV69" s="6">
        <v>19.014821593180699</v>
      </c>
      <c r="BW69" s="6">
        <v>16.561076593180701</v>
      </c>
      <c r="BX69" s="6">
        <v>16.173534237314001</v>
      </c>
      <c r="BY69" s="7">
        <v>14.4370429071998</v>
      </c>
    </row>
    <row r="70" spans="2:77" x14ac:dyDescent="0.2">
      <c r="B70" s="28" t="s">
        <v>131</v>
      </c>
      <c r="C70" s="29">
        <v>14.966041666666699</v>
      </c>
      <c r="D70" s="6">
        <v>12.1084</v>
      </c>
      <c r="E70" s="6">
        <v>9.4157777777777802</v>
      </c>
      <c r="F70" s="6">
        <v>9.9139999999999997</v>
      </c>
      <c r="G70" s="6">
        <v>8.3980666666666703</v>
      </c>
      <c r="H70" s="6">
        <v>6.7466600000000003</v>
      </c>
      <c r="I70" s="6">
        <v>7.8208846153846201</v>
      </c>
      <c r="J70" s="58">
        <v>8.7941055555555607</v>
      </c>
      <c r="K70" s="59">
        <v>9.1356979166666701</v>
      </c>
      <c r="L70" s="6">
        <v>7.92170555555556</v>
      </c>
      <c r="M70" s="6">
        <v>6.5800555555555604</v>
      </c>
      <c r="N70" s="6">
        <v>5.9033833333333297</v>
      </c>
      <c r="O70" s="6">
        <v>5.3088166666666696</v>
      </c>
      <c r="P70" s="6">
        <v>4.9313000000000002</v>
      </c>
      <c r="Q70" s="44">
        <v>4.5180768785284</v>
      </c>
      <c r="R70" s="45">
        <v>7.1574999999999998</v>
      </c>
      <c r="S70" s="6">
        <v>7.1432000000000002</v>
      </c>
      <c r="T70" s="6">
        <v>6.8573333333333304</v>
      </c>
      <c r="U70" s="6">
        <v>7.1719999999999997</v>
      </c>
      <c r="V70" s="6">
        <v>6.9055999999999997</v>
      </c>
      <c r="W70" s="6">
        <v>6.6216799999999996</v>
      </c>
      <c r="X70" s="6">
        <v>7.0063076923076899</v>
      </c>
      <c r="Y70" s="58">
        <v>7.1720666666666704</v>
      </c>
      <c r="Z70" s="59">
        <v>7.4541250000000003</v>
      </c>
      <c r="AA70" s="6">
        <v>7.41686666666667</v>
      </c>
      <c r="AB70" s="6">
        <v>6.9</v>
      </c>
      <c r="AC70" s="6">
        <v>6.9</v>
      </c>
      <c r="AD70" s="6">
        <v>6.9</v>
      </c>
      <c r="AE70" s="6">
        <v>6.9</v>
      </c>
      <c r="AF70" s="44">
        <v>6.9</v>
      </c>
      <c r="AG70" s="45">
        <v>1</v>
      </c>
      <c r="AH70" s="6">
        <v>1</v>
      </c>
      <c r="AI70" s="6">
        <v>1</v>
      </c>
      <c r="AJ70" s="6">
        <v>1</v>
      </c>
      <c r="AK70" s="6">
        <v>1</v>
      </c>
      <c r="AL70" s="6">
        <v>1</v>
      </c>
      <c r="AM70" s="6">
        <v>1</v>
      </c>
      <c r="AN70" s="58">
        <v>1</v>
      </c>
      <c r="AO70" s="59">
        <v>1</v>
      </c>
      <c r="AP70" s="6">
        <v>1</v>
      </c>
      <c r="AQ70" s="6">
        <v>1</v>
      </c>
      <c r="AR70" s="6">
        <v>1</v>
      </c>
      <c r="AS70" s="6">
        <v>1</v>
      </c>
      <c r="AT70" s="6">
        <v>1</v>
      </c>
      <c r="AU70" s="44">
        <v>1</v>
      </c>
      <c r="AV70" s="45">
        <v>1.3</v>
      </c>
      <c r="AW70" s="6">
        <v>1.3</v>
      </c>
      <c r="AX70" s="6">
        <v>1.3</v>
      </c>
      <c r="AY70" s="6">
        <v>1.3</v>
      </c>
      <c r="AZ70" s="6">
        <v>1.3</v>
      </c>
      <c r="BA70" s="6">
        <v>1.3</v>
      </c>
      <c r="BB70" s="6">
        <v>1.3</v>
      </c>
      <c r="BC70" s="58">
        <v>1.3</v>
      </c>
      <c r="BD70" s="59">
        <v>1.3</v>
      </c>
      <c r="BE70" s="6">
        <v>1.3</v>
      </c>
      <c r="BF70" s="6">
        <v>1.3</v>
      </c>
      <c r="BG70" s="6">
        <v>1.3</v>
      </c>
      <c r="BH70" s="6">
        <v>1.3</v>
      </c>
      <c r="BI70" s="6">
        <v>1.3</v>
      </c>
      <c r="BJ70" s="44">
        <v>1.3</v>
      </c>
      <c r="BK70" s="45">
        <v>24.423541666666701</v>
      </c>
      <c r="BL70" s="6">
        <v>21.551600000000001</v>
      </c>
      <c r="BM70" s="6">
        <v>18.5731111111111</v>
      </c>
      <c r="BN70" s="6">
        <v>19.385999999999999</v>
      </c>
      <c r="BO70" s="6">
        <v>17.603666666666701</v>
      </c>
      <c r="BP70" s="6">
        <v>15.668340000000001</v>
      </c>
      <c r="BQ70" s="6">
        <v>17.127192307692301</v>
      </c>
      <c r="BR70" s="58">
        <v>18.266172222222199</v>
      </c>
      <c r="BS70" s="59">
        <v>18.889822916666699</v>
      </c>
      <c r="BT70" s="6">
        <v>17.638572222222201</v>
      </c>
      <c r="BU70" s="6">
        <v>15.780055555555601</v>
      </c>
      <c r="BV70" s="6">
        <v>15.1033833333333</v>
      </c>
      <c r="BW70" s="6">
        <v>14.5088166666667</v>
      </c>
      <c r="BX70" s="6">
        <v>14.1313</v>
      </c>
      <c r="BY70" s="7">
        <v>13.7180768785284</v>
      </c>
    </row>
    <row r="71" spans="2:77" x14ac:dyDescent="0.2">
      <c r="B71" s="28" t="s">
        <v>130</v>
      </c>
      <c r="C71" s="29">
        <v>16.45</v>
      </c>
      <c r="D71" s="6">
        <v>14.353999999999999</v>
      </c>
      <c r="E71" s="6">
        <v>11.73</v>
      </c>
      <c r="F71" s="6">
        <v>12.63</v>
      </c>
      <c r="G71" s="6">
        <v>10.976000000000001</v>
      </c>
      <c r="H71" s="6">
        <v>9.2078000000000007</v>
      </c>
      <c r="I71" s="6">
        <v>10.926538461538501</v>
      </c>
      <c r="J71" s="58">
        <v>11.7771666666667</v>
      </c>
      <c r="K71" s="59">
        <v>12.1309375</v>
      </c>
      <c r="L71" s="6">
        <v>13.973272222222199</v>
      </c>
      <c r="M71" s="6">
        <v>11.6908333333333</v>
      </c>
      <c r="N71" s="6">
        <v>11.072749999999999</v>
      </c>
      <c r="O71" s="6">
        <v>5.25</v>
      </c>
      <c r="P71" s="6">
        <v>4.8499999999999996</v>
      </c>
      <c r="Q71" s="44">
        <v>4.258</v>
      </c>
      <c r="R71" s="45">
        <v>7.9</v>
      </c>
      <c r="S71" s="6">
        <v>7.6192000000000002</v>
      </c>
      <c r="T71" s="6">
        <v>7.3440000000000003</v>
      </c>
      <c r="U71" s="6">
        <v>7.6139999999999999</v>
      </c>
      <c r="V71" s="6">
        <v>7.3738000000000001</v>
      </c>
      <c r="W71" s="6">
        <v>7.1121400000000001</v>
      </c>
      <c r="X71" s="6">
        <v>7.4371923076923103</v>
      </c>
      <c r="Y71" s="58">
        <v>7.6141500000000004</v>
      </c>
      <c r="Z71" s="59">
        <v>7.7442812500000002</v>
      </c>
      <c r="AA71" s="6">
        <v>7.7215499999999997</v>
      </c>
      <c r="AB71" s="6">
        <v>7.7445000000000004</v>
      </c>
      <c r="AC71" s="6">
        <v>7.6136499999999998</v>
      </c>
      <c r="AD71" s="6">
        <v>7.6136499999999998</v>
      </c>
      <c r="AE71" s="6">
        <v>7.7191000000000001</v>
      </c>
      <c r="AF71" s="44">
        <v>7.6028573149935301</v>
      </c>
      <c r="AG71" s="45">
        <v>1.5</v>
      </c>
      <c r="AH71" s="6">
        <v>1.5</v>
      </c>
      <c r="AI71" s="6">
        <v>1.5</v>
      </c>
      <c r="AJ71" s="6">
        <v>1.5</v>
      </c>
      <c r="AK71" s="6">
        <v>1.5</v>
      </c>
      <c r="AL71" s="6">
        <v>1.5</v>
      </c>
      <c r="AM71" s="6">
        <v>1.5</v>
      </c>
      <c r="AN71" s="58">
        <v>1.5</v>
      </c>
      <c r="AO71" s="59">
        <v>1.5</v>
      </c>
      <c r="AP71" s="6">
        <v>1.5</v>
      </c>
      <c r="AQ71" s="6">
        <v>1.5</v>
      </c>
      <c r="AR71" s="6">
        <v>1.5</v>
      </c>
      <c r="AS71" s="6">
        <v>1.5</v>
      </c>
      <c r="AT71" s="6">
        <v>1.5</v>
      </c>
      <c r="AU71" s="44">
        <v>1.5</v>
      </c>
      <c r="AV71" s="45">
        <v>1.3</v>
      </c>
      <c r="AW71" s="6">
        <v>1.3</v>
      </c>
      <c r="AX71" s="6">
        <v>1.3</v>
      </c>
      <c r="AY71" s="6">
        <v>1.3</v>
      </c>
      <c r="AZ71" s="6">
        <v>1.3</v>
      </c>
      <c r="BA71" s="6">
        <v>1.3</v>
      </c>
      <c r="BB71" s="6">
        <v>1.3</v>
      </c>
      <c r="BC71" s="58">
        <v>1.3</v>
      </c>
      <c r="BD71" s="59">
        <v>1.3</v>
      </c>
      <c r="BE71" s="6">
        <v>1.3</v>
      </c>
      <c r="BF71" s="6">
        <v>1.3</v>
      </c>
      <c r="BG71" s="6">
        <v>1.3</v>
      </c>
      <c r="BH71" s="6">
        <v>1.3</v>
      </c>
      <c r="BI71" s="6">
        <v>1.3</v>
      </c>
      <c r="BJ71" s="44">
        <v>1.3</v>
      </c>
      <c r="BK71" s="45">
        <v>27.15</v>
      </c>
      <c r="BL71" s="6">
        <v>24.773199999999999</v>
      </c>
      <c r="BM71" s="6">
        <v>21.873999999999999</v>
      </c>
      <c r="BN71" s="6">
        <v>23.044</v>
      </c>
      <c r="BO71" s="6">
        <v>21.149799999999999</v>
      </c>
      <c r="BP71" s="6">
        <v>19.11994</v>
      </c>
      <c r="BQ71" s="6">
        <v>21.163730769230799</v>
      </c>
      <c r="BR71" s="58">
        <v>22.191316666666701</v>
      </c>
      <c r="BS71" s="59">
        <v>22.675218749999999</v>
      </c>
      <c r="BT71" s="6">
        <v>24.494822222222201</v>
      </c>
      <c r="BU71" s="6">
        <v>22.235333333333301</v>
      </c>
      <c r="BV71" s="6">
        <v>21.4864</v>
      </c>
      <c r="BW71" s="6">
        <v>15.663650000000001</v>
      </c>
      <c r="BX71" s="6">
        <v>15.3691</v>
      </c>
      <c r="BY71" s="7">
        <v>14.6608573149935</v>
      </c>
    </row>
    <row r="72" spans="2:77" x14ac:dyDescent="0.2">
      <c r="B72" s="28" t="s">
        <v>129</v>
      </c>
      <c r="C72" s="29">
        <v>15.29</v>
      </c>
      <c r="D72" s="6">
        <v>13.67</v>
      </c>
      <c r="E72" s="6">
        <v>10.1491428571429</v>
      </c>
      <c r="F72" s="6">
        <v>11.538247619047601</v>
      </c>
      <c r="G72" s="6">
        <v>9.1007485714285696</v>
      </c>
      <c r="H72" s="6">
        <v>6.6282188571428602</v>
      </c>
      <c r="I72" s="6">
        <v>8.8487340659340692</v>
      </c>
      <c r="J72" s="58">
        <v>10.472464285714301</v>
      </c>
      <c r="K72" s="59">
        <v>11.69</v>
      </c>
      <c r="L72" s="6">
        <v>10.2071375</v>
      </c>
      <c r="M72" s="6">
        <v>8.1471</v>
      </c>
      <c r="N72" s="6">
        <v>7.4347099999999999</v>
      </c>
      <c r="O72" s="6">
        <v>5.3540891666666699</v>
      </c>
      <c r="P72" s="6">
        <v>5.1141863888888901</v>
      </c>
      <c r="Q72" s="44">
        <v>4.4582907304960999</v>
      </c>
      <c r="R72" s="45">
        <v>9.74</v>
      </c>
      <c r="S72" s="6">
        <v>9.74</v>
      </c>
      <c r="T72" s="6">
        <v>7.3414603174603199</v>
      </c>
      <c r="U72" s="6">
        <v>8.6017015873015907</v>
      </c>
      <c r="V72" s="6">
        <v>7.4679423809523797</v>
      </c>
      <c r="W72" s="6">
        <v>6.2270077142857101</v>
      </c>
      <c r="X72" s="6">
        <v>7.7435285714285698</v>
      </c>
      <c r="Y72" s="58">
        <v>8.6025029761904808</v>
      </c>
      <c r="Z72" s="59">
        <v>9.74</v>
      </c>
      <c r="AA72" s="6">
        <v>8.8402209722222196</v>
      </c>
      <c r="AB72" s="6">
        <v>8.2429000000000006</v>
      </c>
      <c r="AC72" s="6">
        <v>7.7613824999999999</v>
      </c>
      <c r="AD72" s="6">
        <v>8.2501958333333292</v>
      </c>
      <c r="AE72" s="6">
        <v>8.1759690277777803</v>
      </c>
      <c r="AF72" s="44">
        <v>7.3793745143436604</v>
      </c>
      <c r="AG72" s="45">
        <v>1.9</v>
      </c>
      <c r="AH72" s="6">
        <v>1.9</v>
      </c>
      <c r="AI72" s="6">
        <v>1.9</v>
      </c>
      <c r="AJ72" s="6">
        <v>1.9</v>
      </c>
      <c r="AK72" s="6">
        <v>1.9</v>
      </c>
      <c r="AL72" s="6">
        <v>1.9</v>
      </c>
      <c r="AM72" s="6">
        <v>1.9</v>
      </c>
      <c r="AN72" s="58">
        <v>1.9</v>
      </c>
      <c r="AO72" s="59">
        <v>1.9</v>
      </c>
      <c r="AP72" s="6">
        <v>1.9</v>
      </c>
      <c r="AQ72" s="6">
        <v>1.9</v>
      </c>
      <c r="AR72" s="6">
        <v>1.9</v>
      </c>
      <c r="AS72" s="6">
        <v>1.9</v>
      </c>
      <c r="AT72" s="6">
        <v>1.9</v>
      </c>
      <c r="AU72" s="44">
        <v>1.9</v>
      </c>
      <c r="AV72" s="45">
        <v>1.3</v>
      </c>
      <c r="AW72" s="6">
        <v>1.3</v>
      </c>
      <c r="AX72" s="6">
        <v>1.3</v>
      </c>
      <c r="AY72" s="6">
        <v>1.3</v>
      </c>
      <c r="AZ72" s="6">
        <v>1.3</v>
      </c>
      <c r="BA72" s="6">
        <v>1.3</v>
      </c>
      <c r="BB72" s="6">
        <v>1.3</v>
      </c>
      <c r="BC72" s="58">
        <v>1.3</v>
      </c>
      <c r="BD72" s="59">
        <v>1.3</v>
      </c>
      <c r="BE72" s="6">
        <v>1.3</v>
      </c>
      <c r="BF72" s="6">
        <v>1.3</v>
      </c>
      <c r="BG72" s="6">
        <v>1.3</v>
      </c>
      <c r="BH72" s="6">
        <v>1.3</v>
      </c>
      <c r="BI72" s="6">
        <v>1.3</v>
      </c>
      <c r="BJ72" s="44">
        <v>1.3</v>
      </c>
      <c r="BK72" s="45">
        <v>28.23</v>
      </c>
      <c r="BL72" s="6">
        <v>26.61</v>
      </c>
      <c r="BM72" s="6">
        <v>20.690603174603201</v>
      </c>
      <c r="BN72" s="6">
        <v>23.3399492063492</v>
      </c>
      <c r="BO72" s="6">
        <v>19.768690952381</v>
      </c>
      <c r="BP72" s="6">
        <v>16.055226571428602</v>
      </c>
      <c r="BQ72" s="6">
        <v>19.792262637362601</v>
      </c>
      <c r="BR72" s="58">
        <v>22.274967261904798</v>
      </c>
      <c r="BS72" s="59">
        <v>24.63</v>
      </c>
      <c r="BT72" s="6">
        <v>22.247358472222199</v>
      </c>
      <c r="BU72" s="6">
        <v>19.59</v>
      </c>
      <c r="BV72" s="6">
        <v>18.396092500000002</v>
      </c>
      <c r="BW72" s="6">
        <v>16.804285</v>
      </c>
      <c r="BX72" s="6">
        <v>16.490155416666699</v>
      </c>
      <c r="BY72" s="7">
        <v>15.0376652448398</v>
      </c>
    </row>
    <row r="73" spans="2:77" x14ac:dyDescent="0.2">
      <c r="B73" s="28" t="s">
        <v>128</v>
      </c>
      <c r="C73" s="29">
        <v>17.6733333333333</v>
      </c>
      <c r="D73" s="6">
        <v>14.8644</v>
      </c>
      <c r="E73" s="6">
        <v>11.5691111111111</v>
      </c>
      <c r="F73" s="6">
        <v>12.709111111111101</v>
      </c>
      <c r="G73" s="6">
        <v>10.628266666666701</v>
      </c>
      <c r="H73" s="6">
        <v>6.9034800000000001</v>
      </c>
      <c r="I73" s="6">
        <v>8.7189999999999994</v>
      </c>
      <c r="J73" s="58">
        <v>11.643077777777799</v>
      </c>
      <c r="K73" s="59">
        <v>12.0925208333333</v>
      </c>
      <c r="L73" s="6">
        <v>11.1556833333333</v>
      </c>
      <c r="M73" s="6">
        <v>8.6766111111111108</v>
      </c>
      <c r="N73" s="6">
        <v>7.8294166666666696</v>
      </c>
      <c r="O73" s="6">
        <v>6.6207500000000001</v>
      </c>
      <c r="P73" s="6">
        <v>6.2845000000000004</v>
      </c>
      <c r="Q73" s="44">
        <v>5.4712421916558798</v>
      </c>
      <c r="R73" s="45">
        <v>7.6366666666666596</v>
      </c>
      <c r="S73" s="6">
        <v>7.5392000000000001</v>
      </c>
      <c r="T73" s="6">
        <v>6.4995555555555597</v>
      </c>
      <c r="U73" s="6">
        <v>7.5195555555555602</v>
      </c>
      <c r="V73" s="6">
        <v>6.6121333333333299</v>
      </c>
      <c r="W73" s="6">
        <v>5.62364</v>
      </c>
      <c r="X73" s="6">
        <v>6.8516153846153802</v>
      </c>
      <c r="Y73" s="58">
        <v>7.5201222222222199</v>
      </c>
      <c r="Z73" s="59">
        <v>8.0117291666666706</v>
      </c>
      <c r="AA73" s="6">
        <v>6.3025833333333301</v>
      </c>
      <c r="AB73" s="6">
        <v>5.7617777777777803</v>
      </c>
      <c r="AC73" s="6">
        <v>5.6454666666666702</v>
      </c>
      <c r="AD73" s="6">
        <v>5.6454666666666702</v>
      </c>
      <c r="AE73" s="6">
        <v>5.7392000000000003</v>
      </c>
      <c r="AF73" s="44">
        <v>5.6358731688831396</v>
      </c>
      <c r="AG73" s="45">
        <v>1</v>
      </c>
      <c r="AH73" s="6">
        <v>1</v>
      </c>
      <c r="AI73" s="6">
        <v>1</v>
      </c>
      <c r="AJ73" s="6">
        <v>1</v>
      </c>
      <c r="AK73" s="6">
        <v>1</v>
      </c>
      <c r="AL73" s="6">
        <v>1</v>
      </c>
      <c r="AM73" s="6">
        <v>1</v>
      </c>
      <c r="AN73" s="58">
        <v>1</v>
      </c>
      <c r="AO73" s="59">
        <v>1</v>
      </c>
      <c r="AP73" s="6">
        <v>1</v>
      </c>
      <c r="AQ73" s="6">
        <v>0.2</v>
      </c>
      <c r="AR73" s="6">
        <v>0.06</v>
      </c>
      <c r="AS73" s="6">
        <v>0.06</v>
      </c>
      <c r="AT73" s="6">
        <v>0.02</v>
      </c>
      <c r="AU73" s="44">
        <v>4.0000000000000001E-3</v>
      </c>
      <c r="AV73" s="45">
        <v>1.3</v>
      </c>
      <c r="AW73" s="6">
        <v>1.3</v>
      </c>
      <c r="AX73" s="6">
        <v>1.3</v>
      </c>
      <c r="AY73" s="6">
        <v>1.3</v>
      </c>
      <c r="AZ73" s="6">
        <v>1.3</v>
      </c>
      <c r="BA73" s="6">
        <v>1.3</v>
      </c>
      <c r="BB73" s="6">
        <v>1.3</v>
      </c>
      <c r="BC73" s="58">
        <v>1.3</v>
      </c>
      <c r="BD73" s="59">
        <v>1.3</v>
      </c>
      <c r="BE73" s="6">
        <v>1.3</v>
      </c>
      <c r="BF73" s="6">
        <v>1.3</v>
      </c>
      <c r="BG73" s="6">
        <v>1.3</v>
      </c>
      <c r="BH73" s="6">
        <v>1.3</v>
      </c>
      <c r="BI73" s="6">
        <v>1.3</v>
      </c>
      <c r="BJ73" s="44">
        <v>1.3</v>
      </c>
      <c r="BK73" s="45">
        <v>27.61</v>
      </c>
      <c r="BL73" s="6">
        <v>24.703600000000002</v>
      </c>
      <c r="BM73" s="6">
        <v>20.368666666666702</v>
      </c>
      <c r="BN73" s="6">
        <v>22.528666666666702</v>
      </c>
      <c r="BO73" s="6">
        <v>19.540400000000002</v>
      </c>
      <c r="BP73" s="6">
        <v>14.827120000000001</v>
      </c>
      <c r="BQ73" s="6">
        <v>17.870615384615402</v>
      </c>
      <c r="BR73" s="58">
        <v>21.463200000000001</v>
      </c>
      <c r="BS73" s="59">
        <v>22.404250000000001</v>
      </c>
      <c r="BT73" s="6">
        <v>19.7582666666667</v>
      </c>
      <c r="BU73" s="6">
        <v>15.9383888888889</v>
      </c>
      <c r="BV73" s="6">
        <v>14.8348833333333</v>
      </c>
      <c r="BW73" s="6">
        <v>13.6262166666667</v>
      </c>
      <c r="BX73" s="6">
        <v>13.3437</v>
      </c>
      <c r="BY73" s="7">
        <v>12.411115360539</v>
      </c>
    </row>
    <row r="74" spans="2:77" x14ac:dyDescent="0.2">
      <c r="B74" s="28" t="s">
        <v>127</v>
      </c>
      <c r="C74" s="29">
        <v>15.4496279761905</v>
      </c>
      <c r="D74" s="6">
        <v>12.884285714285699</v>
      </c>
      <c r="E74" s="6">
        <v>10.2468253968254</v>
      </c>
      <c r="F74" s="6">
        <v>10.930301587301599</v>
      </c>
      <c r="G74" s="6">
        <v>9.3470380952380996</v>
      </c>
      <c r="H74" s="6">
        <v>7.8467114285714299</v>
      </c>
      <c r="I74" s="6">
        <v>8.9145824175824195</v>
      </c>
      <c r="J74" s="58">
        <v>9.9385476190476201</v>
      </c>
      <c r="K74" s="59">
        <v>10.7184375</v>
      </c>
      <c r="L74" s="6">
        <v>12.808400000000001</v>
      </c>
      <c r="M74" s="6">
        <v>9.7393333333333292</v>
      </c>
      <c r="N74" s="6">
        <v>8.6327999999999996</v>
      </c>
      <c r="O74" s="6">
        <v>7.6661333333333301</v>
      </c>
      <c r="P74" s="6">
        <v>7.0302222222222204</v>
      </c>
      <c r="Q74" s="44">
        <v>5.2160523761129696</v>
      </c>
      <c r="R74" s="45">
        <v>5.9328124999999998</v>
      </c>
      <c r="S74" s="6">
        <v>5.8959999999999999</v>
      </c>
      <c r="T74" s="6">
        <v>5.4533333333333296</v>
      </c>
      <c r="U74" s="6">
        <v>5.9163333333333297</v>
      </c>
      <c r="V74" s="6">
        <v>5.5157999999999996</v>
      </c>
      <c r="W74" s="6">
        <v>5.08474</v>
      </c>
      <c r="X74" s="6">
        <v>5.6493076923076897</v>
      </c>
      <c r="Y74" s="58">
        <v>5.9165000000000001</v>
      </c>
      <c r="Z74" s="59">
        <v>6.5078125</v>
      </c>
      <c r="AA74" s="6">
        <v>6.3478000000000003</v>
      </c>
      <c r="AB74" s="6">
        <v>6.1013333333333302</v>
      </c>
      <c r="AC74" s="6">
        <v>5.8270666666666697</v>
      </c>
      <c r="AD74" s="6">
        <v>5.3973333333333304</v>
      </c>
      <c r="AE74" s="6">
        <v>5.4488888888888898</v>
      </c>
      <c r="AF74" s="44">
        <v>5.1753761870597801</v>
      </c>
      <c r="AG74" s="45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58">
        <v>1</v>
      </c>
      <c r="AO74" s="59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44">
        <v>1</v>
      </c>
      <c r="AV74" s="45">
        <v>1.3</v>
      </c>
      <c r="AW74" s="6">
        <v>1.3</v>
      </c>
      <c r="AX74" s="6">
        <v>1.3</v>
      </c>
      <c r="AY74" s="6">
        <v>1.3</v>
      </c>
      <c r="AZ74" s="6">
        <v>1.3</v>
      </c>
      <c r="BA74" s="6">
        <v>1.3</v>
      </c>
      <c r="BB74" s="6">
        <v>1.3</v>
      </c>
      <c r="BC74" s="58">
        <v>1.3</v>
      </c>
      <c r="BD74" s="59">
        <v>1.3</v>
      </c>
      <c r="BE74" s="6">
        <v>1.3</v>
      </c>
      <c r="BF74" s="6">
        <v>1.3</v>
      </c>
      <c r="BG74" s="6">
        <v>1.3</v>
      </c>
      <c r="BH74" s="6">
        <v>1.3</v>
      </c>
      <c r="BI74" s="6">
        <v>1.3</v>
      </c>
      <c r="BJ74" s="44">
        <v>1.3</v>
      </c>
      <c r="BK74" s="45">
        <v>23.6824404761905</v>
      </c>
      <c r="BL74" s="6">
        <v>21.080285714285701</v>
      </c>
      <c r="BM74" s="6">
        <v>18.000158730158699</v>
      </c>
      <c r="BN74" s="6">
        <v>19.146634920634899</v>
      </c>
      <c r="BO74" s="6">
        <v>17.162838095238101</v>
      </c>
      <c r="BP74" s="6">
        <v>15.2314514285714</v>
      </c>
      <c r="BQ74" s="6">
        <v>16.8638901098901</v>
      </c>
      <c r="BR74" s="58">
        <v>18.1550476190476</v>
      </c>
      <c r="BS74" s="59">
        <v>19.526250000000001</v>
      </c>
      <c r="BT74" s="6">
        <v>21.456199999999999</v>
      </c>
      <c r="BU74" s="6">
        <v>18.1406666666667</v>
      </c>
      <c r="BV74" s="6">
        <v>16.759866666666699</v>
      </c>
      <c r="BW74" s="6">
        <v>15.363466666666699</v>
      </c>
      <c r="BX74" s="6">
        <v>14.779111111111099</v>
      </c>
      <c r="BY74" s="7">
        <v>12.6914285631727</v>
      </c>
    </row>
    <row r="75" spans="2:77" x14ac:dyDescent="0.2">
      <c r="B75" s="28" t="s">
        <v>126</v>
      </c>
      <c r="C75" s="29">
        <v>17.267261904761899</v>
      </c>
      <c r="D75" s="6">
        <v>14.2271428571429</v>
      </c>
      <c r="E75" s="6">
        <v>11.0373015873016</v>
      </c>
      <c r="F75" s="6">
        <v>11.9192063492063</v>
      </c>
      <c r="G75" s="6">
        <v>9.9829523809523799</v>
      </c>
      <c r="H75" s="6">
        <v>7.92988571428572</v>
      </c>
      <c r="I75" s="6">
        <v>9.4926373626373604</v>
      </c>
      <c r="J75" s="58">
        <v>10.746190476190501</v>
      </c>
      <c r="K75" s="59">
        <v>11.762499999999999</v>
      </c>
      <c r="L75" s="6">
        <v>12.5974</v>
      </c>
      <c r="M75" s="6">
        <v>10.271333333333301</v>
      </c>
      <c r="N75" s="6">
        <v>9.3830666666666698</v>
      </c>
      <c r="O75" s="6">
        <v>6.7475333333333296</v>
      </c>
      <c r="P75" s="6">
        <v>6.2198888888888897</v>
      </c>
      <c r="Q75" s="44">
        <v>5.2396880935298897</v>
      </c>
      <c r="R75" s="45">
        <v>5.7754464285714304</v>
      </c>
      <c r="S75" s="6">
        <v>5.7228571428571398</v>
      </c>
      <c r="T75" s="6">
        <v>5.0904761904761902</v>
      </c>
      <c r="U75" s="6">
        <v>5.7519047619047603</v>
      </c>
      <c r="V75" s="6">
        <v>5.1797142857142902</v>
      </c>
      <c r="W75" s="6">
        <v>4.5639142857142803</v>
      </c>
      <c r="X75" s="6">
        <v>5.3704395604395598</v>
      </c>
      <c r="Y75" s="58">
        <v>5.7521428571428599</v>
      </c>
      <c r="Z75" s="59">
        <v>6.5968749999999998</v>
      </c>
      <c r="AA75" s="6">
        <v>6.1971999999999996</v>
      </c>
      <c r="AB75" s="6">
        <v>5.8879999999999999</v>
      </c>
      <c r="AC75" s="6">
        <v>5.5514000000000001</v>
      </c>
      <c r="AD75" s="6">
        <v>5.3865333333333298</v>
      </c>
      <c r="AE75" s="6">
        <v>5.4535555555555604</v>
      </c>
      <c r="AF75" s="44">
        <v>5.0979890431777104</v>
      </c>
      <c r="AG75" s="45">
        <v>1.23</v>
      </c>
      <c r="AH75" s="6">
        <v>1.23</v>
      </c>
      <c r="AI75" s="6">
        <v>1.23</v>
      </c>
      <c r="AJ75" s="6">
        <v>1.23</v>
      </c>
      <c r="AK75" s="6">
        <v>1.23</v>
      </c>
      <c r="AL75" s="6">
        <v>1.23</v>
      </c>
      <c r="AM75" s="6">
        <v>1.23</v>
      </c>
      <c r="AN75" s="58">
        <v>1.23</v>
      </c>
      <c r="AO75" s="59">
        <v>1.23</v>
      </c>
      <c r="AP75" s="6">
        <v>1.23</v>
      </c>
      <c r="AQ75" s="6">
        <v>1.23</v>
      </c>
      <c r="AR75" s="6">
        <v>1.23</v>
      </c>
      <c r="AS75" s="6">
        <v>1.23</v>
      </c>
      <c r="AT75" s="6">
        <v>1.23</v>
      </c>
      <c r="AU75" s="44">
        <v>1.23</v>
      </c>
      <c r="AV75" s="45">
        <v>1.3</v>
      </c>
      <c r="AW75" s="6">
        <v>1.3</v>
      </c>
      <c r="AX75" s="6">
        <v>1.3</v>
      </c>
      <c r="AY75" s="6">
        <v>1.3</v>
      </c>
      <c r="AZ75" s="6">
        <v>1.3</v>
      </c>
      <c r="BA75" s="6">
        <v>1.3</v>
      </c>
      <c r="BB75" s="6">
        <v>1.3</v>
      </c>
      <c r="BC75" s="58">
        <v>1.3</v>
      </c>
      <c r="BD75" s="59">
        <v>1.3</v>
      </c>
      <c r="BE75" s="6">
        <v>1.3</v>
      </c>
      <c r="BF75" s="6">
        <v>1.3</v>
      </c>
      <c r="BG75" s="6">
        <v>1.3</v>
      </c>
      <c r="BH75" s="6">
        <v>1.3</v>
      </c>
      <c r="BI75" s="6">
        <v>1.3</v>
      </c>
      <c r="BJ75" s="44">
        <v>1.3</v>
      </c>
      <c r="BK75" s="45">
        <v>25.572708333333299</v>
      </c>
      <c r="BL75" s="6">
        <v>22.48</v>
      </c>
      <c r="BM75" s="6">
        <v>18.657777777777799</v>
      </c>
      <c r="BN75" s="6">
        <v>20.2011111111111</v>
      </c>
      <c r="BO75" s="6">
        <v>17.6926666666667</v>
      </c>
      <c r="BP75" s="6">
        <v>15.0238</v>
      </c>
      <c r="BQ75" s="6">
        <v>17.393076923076901</v>
      </c>
      <c r="BR75" s="58">
        <v>19.0283333333333</v>
      </c>
      <c r="BS75" s="59">
        <v>20.889375000000001</v>
      </c>
      <c r="BT75" s="6">
        <v>21.3246</v>
      </c>
      <c r="BU75" s="6">
        <v>18.689333333333298</v>
      </c>
      <c r="BV75" s="6">
        <v>17.464466666666699</v>
      </c>
      <c r="BW75" s="6">
        <v>14.664066666666701</v>
      </c>
      <c r="BX75" s="6">
        <v>14.203444444444401</v>
      </c>
      <c r="BY75" s="7">
        <v>12.8676771367076</v>
      </c>
    </row>
    <row r="76" spans="2:77" x14ac:dyDescent="0.2">
      <c r="B76" s="28" t="s">
        <v>125</v>
      </c>
      <c r="C76" s="29">
        <v>14.4377232142857</v>
      </c>
      <c r="D76" s="6">
        <v>11.9814285714286</v>
      </c>
      <c r="E76" s="6">
        <v>9.7452380952380899</v>
      </c>
      <c r="F76" s="6">
        <v>10.075952380952399</v>
      </c>
      <c r="G76" s="6">
        <v>8.82985714285714</v>
      </c>
      <c r="H76" s="6">
        <v>7.5139571428571399</v>
      </c>
      <c r="I76" s="6">
        <v>8.3159890109890107</v>
      </c>
      <c r="J76" s="58">
        <v>9.1160714285714306</v>
      </c>
      <c r="K76" s="59">
        <v>9.4484375000000007</v>
      </c>
      <c r="L76" s="6">
        <v>11.75</v>
      </c>
      <c r="M76" s="6">
        <v>9.15</v>
      </c>
      <c r="N76" s="6">
        <v>8.7100000000000009</v>
      </c>
      <c r="O76" s="6">
        <v>6.51</v>
      </c>
      <c r="P76" s="6">
        <v>6.07</v>
      </c>
      <c r="Q76" s="44">
        <v>5.4188000000000001</v>
      </c>
      <c r="R76" s="45">
        <v>5.8869047619047601</v>
      </c>
      <c r="S76" s="6">
        <v>5.8588571428571399</v>
      </c>
      <c r="T76" s="6">
        <v>5.5215873015873003</v>
      </c>
      <c r="U76" s="6">
        <v>5.8743492063492102</v>
      </c>
      <c r="V76" s="6">
        <v>5.5691809523809503</v>
      </c>
      <c r="W76" s="6">
        <v>5.2407542857142904</v>
      </c>
      <c r="X76" s="6">
        <v>5.6709010989011004</v>
      </c>
      <c r="Y76" s="58">
        <v>5.87447619047619</v>
      </c>
      <c r="Z76" s="59">
        <v>6.3250000000000002</v>
      </c>
      <c r="AA76" s="6">
        <v>6.2984</v>
      </c>
      <c r="AB76" s="6">
        <v>6.3373333333333299</v>
      </c>
      <c r="AC76" s="6">
        <v>6.1378666666666701</v>
      </c>
      <c r="AD76" s="6">
        <v>6.1378666666666701</v>
      </c>
      <c r="AE76" s="6">
        <v>6.1791111111111103</v>
      </c>
      <c r="AF76" s="44">
        <v>5.9603009496478201</v>
      </c>
      <c r="AG76" s="45">
        <v>0.1</v>
      </c>
      <c r="AH76" s="6">
        <v>0.1</v>
      </c>
      <c r="AI76" s="6">
        <v>0.1</v>
      </c>
      <c r="AJ76" s="6">
        <v>0.1</v>
      </c>
      <c r="AK76" s="6">
        <v>0.1</v>
      </c>
      <c r="AL76" s="6">
        <v>0.1</v>
      </c>
      <c r="AM76" s="6">
        <v>0.1</v>
      </c>
      <c r="AN76" s="58">
        <v>0.1</v>
      </c>
      <c r="AO76" s="59">
        <v>0.1</v>
      </c>
      <c r="AP76" s="6">
        <v>0.1</v>
      </c>
      <c r="AQ76" s="6">
        <v>0.1</v>
      </c>
      <c r="AR76" s="6">
        <v>0.1</v>
      </c>
      <c r="AS76" s="6">
        <v>0.1</v>
      </c>
      <c r="AT76" s="6">
        <v>0.1</v>
      </c>
      <c r="AU76" s="44">
        <v>0.1</v>
      </c>
      <c r="AV76" s="45">
        <v>1.3</v>
      </c>
      <c r="AW76" s="6">
        <v>1.3</v>
      </c>
      <c r="AX76" s="6">
        <v>1.3</v>
      </c>
      <c r="AY76" s="6">
        <v>1.3</v>
      </c>
      <c r="AZ76" s="6">
        <v>1.3</v>
      </c>
      <c r="BA76" s="6">
        <v>1.3</v>
      </c>
      <c r="BB76" s="6">
        <v>1.3</v>
      </c>
      <c r="BC76" s="58">
        <v>1.3</v>
      </c>
      <c r="BD76" s="59">
        <v>1.3</v>
      </c>
      <c r="BE76" s="6">
        <v>1.3</v>
      </c>
      <c r="BF76" s="6">
        <v>1.3</v>
      </c>
      <c r="BG76" s="6">
        <v>1.3</v>
      </c>
      <c r="BH76" s="6">
        <v>1.3</v>
      </c>
      <c r="BI76" s="6">
        <v>1.3</v>
      </c>
      <c r="BJ76" s="44">
        <v>1.3</v>
      </c>
      <c r="BK76" s="45">
        <v>21.724627976190501</v>
      </c>
      <c r="BL76" s="6">
        <v>19.240285714285701</v>
      </c>
      <c r="BM76" s="6">
        <v>16.666825396825399</v>
      </c>
      <c r="BN76" s="6">
        <v>17.350301587301601</v>
      </c>
      <c r="BO76" s="6">
        <v>15.7990380952381</v>
      </c>
      <c r="BP76" s="6">
        <v>14.1547114285714</v>
      </c>
      <c r="BQ76" s="6">
        <v>15.3868901098901</v>
      </c>
      <c r="BR76" s="58">
        <v>16.390547619047599</v>
      </c>
      <c r="BS76" s="59">
        <v>17.173437499999999</v>
      </c>
      <c r="BT76" s="6">
        <v>19.448399999999999</v>
      </c>
      <c r="BU76" s="6">
        <v>16.887333333333299</v>
      </c>
      <c r="BV76" s="6">
        <v>16.247866666666699</v>
      </c>
      <c r="BW76" s="6">
        <v>14.0478666666667</v>
      </c>
      <c r="BX76" s="6">
        <v>13.6491111111111</v>
      </c>
      <c r="BY76" s="7">
        <v>12.7791009496478</v>
      </c>
    </row>
    <row r="77" spans="2:77" x14ac:dyDescent="0.2">
      <c r="B77" s="28" t="s">
        <v>124</v>
      </c>
      <c r="C77" s="29">
        <v>12.45</v>
      </c>
      <c r="D77" s="6">
        <v>10.83</v>
      </c>
      <c r="E77" s="6">
        <v>8.3877777777777798</v>
      </c>
      <c r="F77" s="6">
        <v>9.4377777777777805</v>
      </c>
      <c r="G77" s="6">
        <v>7.3836666666666702</v>
      </c>
      <c r="H77" s="6">
        <v>5.1906400000000001</v>
      </c>
      <c r="I77" s="6">
        <v>6.9194230769230796</v>
      </c>
      <c r="J77" s="58">
        <v>8.3183611111111109</v>
      </c>
      <c r="K77" s="59">
        <v>8.7194270833333292</v>
      </c>
      <c r="L77" s="6">
        <v>7.4760277777777802</v>
      </c>
      <c r="M77" s="6">
        <v>6.9390000000000001</v>
      </c>
      <c r="N77" s="6">
        <v>6.4772999999999996</v>
      </c>
      <c r="O77" s="6">
        <v>6.5836499999999996</v>
      </c>
      <c r="P77" s="6">
        <v>6.4090999999999996</v>
      </c>
      <c r="Q77" s="44">
        <v>5.87845731499353</v>
      </c>
      <c r="R77" s="45">
        <v>6.75</v>
      </c>
      <c r="S77" s="6">
        <v>6.75</v>
      </c>
      <c r="T77" s="6">
        <v>5.8047777777777796</v>
      </c>
      <c r="U77" s="6">
        <v>6.2637777777777801</v>
      </c>
      <c r="V77" s="6">
        <v>5.8550666666666702</v>
      </c>
      <c r="W77" s="6">
        <v>5.4108200000000002</v>
      </c>
      <c r="X77" s="6">
        <v>5.96280769230769</v>
      </c>
      <c r="Y77" s="58">
        <v>6.2640611111111104</v>
      </c>
      <c r="Z77" s="59">
        <v>6.48486458333333</v>
      </c>
      <c r="AA77" s="6">
        <v>6.4469277777777796</v>
      </c>
      <c r="AB77" s="6">
        <v>6.1262777777777799</v>
      </c>
      <c r="AC77" s="6">
        <v>5.9191166666666701</v>
      </c>
      <c r="AD77" s="6">
        <v>5.9191166666666701</v>
      </c>
      <c r="AE77" s="6">
        <v>6.0883000000000003</v>
      </c>
      <c r="AF77" s="44">
        <v>5.8987304838766601</v>
      </c>
      <c r="AG77" s="45">
        <v>0.5</v>
      </c>
      <c r="AH77" s="6">
        <v>0.5</v>
      </c>
      <c r="AI77" s="6">
        <v>0.5</v>
      </c>
      <c r="AJ77" s="6">
        <v>0.5</v>
      </c>
      <c r="AK77" s="6">
        <v>0.5</v>
      </c>
      <c r="AL77" s="6">
        <v>0.5</v>
      </c>
      <c r="AM77" s="6">
        <v>0.5</v>
      </c>
      <c r="AN77" s="58">
        <v>0.5</v>
      </c>
      <c r="AO77" s="59">
        <v>0.5</v>
      </c>
      <c r="AP77" s="6">
        <v>0.5</v>
      </c>
      <c r="AQ77" s="6">
        <v>0.5</v>
      </c>
      <c r="AR77" s="6">
        <v>0.5</v>
      </c>
      <c r="AS77" s="6">
        <v>0.5</v>
      </c>
      <c r="AT77" s="6">
        <v>0.5</v>
      </c>
      <c r="AU77" s="44">
        <v>0.5</v>
      </c>
      <c r="AV77" s="45">
        <v>1.3</v>
      </c>
      <c r="AW77" s="6">
        <v>1.3</v>
      </c>
      <c r="AX77" s="6">
        <v>1.3</v>
      </c>
      <c r="AY77" s="6">
        <v>1.3</v>
      </c>
      <c r="AZ77" s="6">
        <v>1.3</v>
      </c>
      <c r="BA77" s="6">
        <v>1.3</v>
      </c>
      <c r="BB77" s="6">
        <v>1.3</v>
      </c>
      <c r="BC77" s="58">
        <v>1.3</v>
      </c>
      <c r="BD77" s="59">
        <v>1.3</v>
      </c>
      <c r="BE77" s="6">
        <v>1.3</v>
      </c>
      <c r="BF77" s="6">
        <v>1.3</v>
      </c>
      <c r="BG77" s="6">
        <v>1.3</v>
      </c>
      <c r="BH77" s="6">
        <v>1.3</v>
      </c>
      <c r="BI77" s="6">
        <v>1.3</v>
      </c>
      <c r="BJ77" s="44">
        <v>1.3</v>
      </c>
      <c r="BK77" s="45">
        <v>21</v>
      </c>
      <c r="BL77" s="6">
        <v>19.38</v>
      </c>
      <c r="BM77" s="6">
        <v>15.992555555555599</v>
      </c>
      <c r="BN77" s="6">
        <v>17.501555555555601</v>
      </c>
      <c r="BO77" s="6">
        <v>15.038733333333299</v>
      </c>
      <c r="BP77" s="6">
        <v>12.40146</v>
      </c>
      <c r="BQ77" s="6">
        <v>14.682230769230801</v>
      </c>
      <c r="BR77" s="58">
        <v>16.3824222222222</v>
      </c>
      <c r="BS77" s="59">
        <v>17.004291666666699</v>
      </c>
      <c r="BT77" s="6">
        <v>15.7229555555556</v>
      </c>
      <c r="BU77" s="6">
        <v>14.8652777777778</v>
      </c>
      <c r="BV77" s="6">
        <v>14.1964166666667</v>
      </c>
      <c r="BW77" s="6">
        <v>14.302766666666701</v>
      </c>
      <c r="BX77" s="6">
        <v>14.2974</v>
      </c>
      <c r="BY77" s="7">
        <v>13.577187798870201</v>
      </c>
    </row>
    <row r="78" spans="2:77" x14ac:dyDescent="0.2">
      <c r="B78" s="28" t="s">
        <v>123</v>
      </c>
      <c r="C78" s="29">
        <v>12.355</v>
      </c>
      <c r="D78" s="6">
        <v>10.356400000000001</v>
      </c>
      <c r="E78" s="6">
        <v>6.8868888888888904</v>
      </c>
      <c r="F78" s="6">
        <v>8.8717777777777798</v>
      </c>
      <c r="G78" s="6">
        <v>6.38946666666667</v>
      </c>
      <c r="H78" s="6">
        <v>3.7018399999999998</v>
      </c>
      <c r="I78" s="6">
        <v>6.3801538461538501</v>
      </c>
      <c r="J78" s="58">
        <v>8.1797333333333295</v>
      </c>
      <c r="K78" s="59">
        <v>8.8247499999999999</v>
      </c>
      <c r="L78" s="6">
        <v>8.8782999999999994</v>
      </c>
      <c r="M78" s="6">
        <v>6.9080000000000004</v>
      </c>
      <c r="N78" s="6">
        <v>6.1836000000000002</v>
      </c>
      <c r="O78" s="6">
        <v>5.5566000000000004</v>
      </c>
      <c r="P78" s="6">
        <v>5.3650000000000002</v>
      </c>
      <c r="Q78" s="44">
        <v>4.6221444567485097</v>
      </c>
      <c r="R78" s="45">
        <v>8.9250000000000007</v>
      </c>
      <c r="S78" s="6">
        <v>8.82</v>
      </c>
      <c r="T78" s="6">
        <v>7.9222222222222198</v>
      </c>
      <c r="U78" s="6">
        <v>8.7777777777777803</v>
      </c>
      <c r="V78" s="6">
        <v>8.0066666666666606</v>
      </c>
      <c r="W78" s="6">
        <v>7.1619999999999999</v>
      </c>
      <c r="X78" s="6">
        <v>8.1923076923076898</v>
      </c>
      <c r="Y78" s="58">
        <v>8.7783333333333307</v>
      </c>
      <c r="Z78" s="59">
        <v>9.0843749999999996</v>
      </c>
      <c r="AA78" s="6">
        <v>9.0241666666666696</v>
      </c>
      <c r="AB78" s="6">
        <v>8.5833333333333304</v>
      </c>
      <c r="AC78" s="6">
        <v>8.19</v>
      </c>
      <c r="AD78" s="6">
        <v>8.19</v>
      </c>
      <c r="AE78" s="6">
        <v>8.5833333333333304</v>
      </c>
      <c r="AF78" s="44">
        <v>8.1949341791638997</v>
      </c>
      <c r="AG78" s="45">
        <v>2.8</v>
      </c>
      <c r="AH78" s="6">
        <v>2.8</v>
      </c>
      <c r="AI78" s="6">
        <v>2.8</v>
      </c>
      <c r="AJ78" s="6">
        <v>2.8</v>
      </c>
      <c r="AK78" s="6">
        <v>2.8</v>
      </c>
      <c r="AL78" s="6">
        <v>2.8</v>
      </c>
      <c r="AM78" s="6">
        <v>2.8</v>
      </c>
      <c r="AN78" s="58">
        <v>2.8</v>
      </c>
      <c r="AO78" s="59">
        <v>2.8</v>
      </c>
      <c r="AP78" s="6">
        <v>2.8</v>
      </c>
      <c r="AQ78" s="6">
        <v>2.8</v>
      </c>
      <c r="AR78" s="6">
        <v>2.16</v>
      </c>
      <c r="AS78" s="6">
        <v>2.16</v>
      </c>
      <c r="AT78" s="6">
        <v>0.72</v>
      </c>
      <c r="AU78" s="44">
        <v>0.14399999999999999</v>
      </c>
      <c r="AV78" s="45">
        <v>1.3</v>
      </c>
      <c r="AW78" s="6">
        <v>1.3</v>
      </c>
      <c r="AX78" s="6">
        <v>1.3</v>
      </c>
      <c r="AY78" s="6">
        <v>1.3</v>
      </c>
      <c r="AZ78" s="6">
        <v>1.3</v>
      </c>
      <c r="BA78" s="6">
        <v>1.3</v>
      </c>
      <c r="BB78" s="6">
        <v>1.3</v>
      </c>
      <c r="BC78" s="58">
        <v>1.3</v>
      </c>
      <c r="BD78" s="59">
        <v>1.3</v>
      </c>
      <c r="BE78" s="6">
        <v>1.3</v>
      </c>
      <c r="BF78" s="6">
        <v>1.3</v>
      </c>
      <c r="BG78" s="6">
        <v>1.3</v>
      </c>
      <c r="BH78" s="6">
        <v>1.3</v>
      </c>
      <c r="BI78" s="6">
        <v>1.3</v>
      </c>
      <c r="BJ78" s="44">
        <v>1.3</v>
      </c>
      <c r="BK78" s="45">
        <v>25.38</v>
      </c>
      <c r="BL78" s="6">
        <v>23.276399999999999</v>
      </c>
      <c r="BM78" s="6">
        <v>18.909111111111098</v>
      </c>
      <c r="BN78" s="6">
        <v>21.749555555555599</v>
      </c>
      <c r="BO78" s="6">
        <v>18.496133333333301</v>
      </c>
      <c r="BP78" s="6">
        <v>14.963839999999999</v>
      </c>
      <c r="BQ78" s="6">
        <v>18.672461538461501</v>
      </c>
      <c r="BR78" s="58">
        <v>21.058066666666701</v>
      </c>
      <c r="BS78" s="59">
        <v>22.009125000000001</v>
      </c>
      <c r="BT78" s="6">
        <v>22.002466666666699</v>
      </c>
      <c r="BU78" s="6">
        <v>19.591333333333299</v>
      </c>
      <c r="BV78" s="6">
        <v>17.833600000000001</v>
      </c>
      <c r="BW78" s="6">
        <v>17.206600000000002</v>
      </c>
      <c r="BX78" s="6">
        <v>15.9683333333333</v>
      </c>
      <c r="BY78" s="7">
        <v>14.2610786359124</v>
      </c>
    </row>
    <row r="79" spans="2:77" x14ac:dyDescent="0.2">
      <c r="B79" s="28" t="s">
        <v>122</v>
      </c>
      <c r="C79" s="29">
        <v>11</v>
      </c>
      <c r="D79" s="6">
        <v>9.65</v>
      </c>
      <c r="E79" s="6">
        <v>7.9117777777777798</v>
      </c>
      <c r="F79" s="6">
        <v>8.39088888888889</v>
      </c>
      <c r="G79" s="6">
        <v>7.42573333333333</v>
      </c>
      <c r="H79" s="6">
        <v>6.3927199999999997</v>
      </c>
      <c r="I79" s="6">
        <v>7.1912307692307698</v>
      </c>
      <c r="J79" s="58">
        <v>7.8578666666666699</v>
      </c>
      <c r="K79" s="59">
        <v>8</v>
      </c>
      <c r="L79" s="6">
        <v>7.45</v>
      </c>
      <c r="M79" s="6">
        <v>7.4980000000000002</v>
      </c>
      <c r="N79" s="6">
        <v>7.0316000000000001</v>
      </c>
      <c r="O79" s="6">
        <v>7.2096</v>
      </c>
      <c r="P79" s="6">
        <v>7.22746666666667</v>
      </c>
      <c r="Q79" s="44">
        <v>6.6043152418314497</v>
      </c>
      <c r="R79" s="45">
        <v>9.3000000000000007</v>
      </c>
      <c r="S79" s="6">
        <v>9.3000000000000007</v>
      </c>
      <c r="T79" s="6">
        <v>8.6080000000000005</v>
      </c>
      <c r="U79" s="6">
        <v>9.2240000000000002</v>
      </c>
      <c r="V79" s="6">
        <v>8.6687999999999992</v>
      </c>
      <c r="W79" s="6">
        <v>8.0606399999999994</v>
      </c>
      <c r="X79" s="6">
        <v>8.8024615384615394</v>
      </c>
      <c r="Y79" s="58">
        <v>9.2243999999999993</v>
      </c>
      <c r="Z79" s="59">
        <v>9.3000000000000007</v>
      </c>
      <c r="AA79" s="6">
        <v>9.3000000000000007</v>
      </c>
      <c r="AB79" s="6">
        <v>8.3000000000000007</v>
      </c>
      <c r="AC79" s="6">
        <v>8.2167999999999992</v>
      </c>
      <c r="AD79" s="6">
        <v>8.2167999999999992</v>
      </c>
      <c r="AE79" s="6">
        <v>8.6573333333333302</v>
      </c>
      <c r="AF79" s="44">
        <v>8.2223262806635695</v>
      </c>
      <c r="AG79" s="45">
        <v>2</v>
      </c>
      <c r="AH79" s="6">
        <v>2</v>
      </c>
      <c r="AI79" s="6">
        <v>2</v>
      </c>
      <c r="AJ79" s="6">
        <v>2</v>
      </c>
      <c r="AK79" s="6">
        <v>2</v>
      </c>
      <c r="AL79" s="6">
        <v>2</v>
      </c>
      <c r="AM79" s="6">
        <v>2</v>
      </c>
      <c r="AN79" s="58">
        <v>2</v>
      </c>
      <c r="AO79" s="59">
        <v>2</v>
      </c>
      <c r="AP79" s="6">
        <v>2</v>
      </c>
      <c r="AQ79" s="6">
        <v>2</v>
      </c>
      <c r="AR79" s="6">
        <v>2</v>
      </c>
      <c r="AS79" s="6">
        <v>2</v>
      </c>
      <c r="AT79" s="6">
        <v>2</v>
      </c>
      <c r="AU79" s="44">
        <v>2</v>
      </c>
      <c r="AV79" s="45">
        <v>1.3</v>
      </c>
      <c r="AW79" s="6">
        <v>1.3</v>
      </c>
      <c r="AX79" s="6">
        <v>1.3</v>
      </c>
      <c r="AY79" s="6">
        <v>1.3</v>
      </c>
      <c r="AZ79" s="6">
        <v>1.3</v>
      </c>
      <c r="BA79" s="6">
        <v>1.3</v>
      </c>
      <c r="BB79" s="6">
        <v>1.3</v>
      </c>
      <c r="BC79" s="58">
        <v>1.3</v>
      </c>
      <c r="BD79" s="59">
        <v>1.3</v>
      </c>
      <c r="BE79" s="6">
        <v>1.3</v>
      </c>
      <c r="BF79" s="6">
        <v>1.3</v>
      </c>
      <c r="BG79" s="6">
        <v>1.3</v>
      </c>
      <c r="BH79" s="6">
        <v>1.3</v>
      </c>
      <c r="BI79" s="6">
        <v>1.3</v>
      </c>
      <c r="BJ79" s="44">
        <v>1.3</v>
      </c>
      <c r="BK79" s="45">
        <v>23.6</v>
      </c>
      <c r="BL79" s="6">
        <v>22.25</v>
      </c>
      <c r="BM79" s="6">
        <v>19.819777777777801</v>
      </c>
      <c r="BN79" s="6">
        <v>20.9148888888889</v>
      </c>
      <c r="BO79" s="6">
        <v>19.3945333333333</v>
      </c>
      <c r="BP79" s="6">
        <v>17.753360000000001</v>
      </c>
      <c r="BQ79" s="6">
        <v>19.2936923076923</v>
      </c>
      <c r="BR79" s="58">
        <v>20.382266666666698</v>
      </c>
      <c r="BS79" s="59">
        <v>20.6</v>
      </c>
      <c r="BT79" s="6">
        <v>20.05</v>
      </c>
      <c r="BU79" s="6">
        <v>19.097999999999999</v>
      </c>
      <c r="BV79" s="6">
        <v>18.548400000000001</v>
      </c>
      <c r="BW79" s="6">
        <v>18.726400000000002</v>
      </c>
      <c r="BX79" s="6">
        <v>19.184799999999999</v>
      </c>
      <c r="BY79" s="7">
        <v>18.126641522494999</v>
      </c>
    </row>
    <row r="80" spans="2:77" x14ac:dyDescent="0.2">
      <c r="B80" s="28" t="s">
        <v>121</v>
      </c>
      <c r="C80" s="29">
        <v>15.724</v>
      </c>
      <c r="D80" s="6">
        <v>12.879519999999999</v>
      </c>
      <c r="E80" s="6">
        <v>9.5108444444444409</v>
      </c>
      <c r="F80" s="6">
        <v>10.688088888888901</v>
      </c>
      <c r="G80" s="6">
        <v>8.5603733333333292</v>
      </c>
      <c r="H80" s="6">
        <v>6.2781120000000001</v>
      </c>
      <c r="I80" s="6">
        <v>8.1388923076923092</v>
      </c>
      <c r="J80" s="58">
        <v>9.6221866666666696</v>
      </c>
      <c r="K80" s="59">
        <v>9.9433000000000007</v>
      </c>
      <c r="L80" s="6">
        <v>8.7604533333333308</v>
      </c>
      <c r="M80" s="6">
        <v>9.7167999999999992</v>
      </c>
      <c r="N80" s="6">
        <v>9.1297599999999992</v>
      </c>
      <c r="O80" s="6">
        <v>6.0325600000000001</v>
      </c>
      <c r="P80" s="6">
        <v>5.6985999999999999</v>
      </c>
      <c r="Q80" s="44">
        <v>5.2208291958487099</v>
      </c>
      <c r="R80" s="45">
        <v>9.2569999999999997</v>
      </c>
      <c r="S80" s="6">
        <v>9.1133600000000001</v>
      </c>
      <c r="T80" s="6">
        <v>7.8852000000000002</v>
      </c>
      <c r="U80" s="6">
        <v>9.0556000000000001</v>
      </c>
      <c r="V80" s="6">
        <v>8.0007199999999994</v>
      </c>
      <c r="W80" s="6">
        <v>6.8452159999999997</v>
      </c>
      <c r="X80" s="6">
        <v>8.2546769230769197</v>
      </c>
      <c r="Y80" s="58">
        <v>9.0563599999999997</v>
      </c>
      <c r="Z80" s="59">
        <v>9.4750250000000005</v>
      </c>
      <c r="AA80" s="6">
        <v>9.3926599999999993</v>
      </c>
      <c r="AB80" s="6">
        <v>7.6541333333333297</v>
      </c>
      <c r="AC80" s="6">
        <v>6.60006</v>
      </c>
      <c r="AD80" s="6">
        <v>6.6090999999999998</v>
      </c>
      <c r="AE80" s="6">
        <v>6.7271333333333301</v>
      </c>
      <c r="AF80" s="44">
        <v>6.2993244472143299</v>
      </c>
      <c r="AG80" s="45">
        <v>2.04</v>
      </c>
      <c r="AH80" s="6">
        <v>2.04</v>
      </c>
      <c r="AI80" s="6">
        <v>2.04</v>
      </c>
      <c r="AJ80" s="6">
        <v>2.04</v>
      </c>
      <c r="AK80" s="6">
        <v>2.04</v>
      </c>
      <c r="AL80" s="6">
        <v>2.04</v>
      </c>
      <c r="AM80" s="6">
        <v>2.04</v>
      </c>
      <c r="AN80" s="58">
        <v>2.04</v>
      </c>
      <c r="AO80" s="59">
        <v>2.04</v>
      </c>
      <c r="AP80" s="6">
        <v>2.04</v>
      </c>
      <c r="AQ80" s="6">
        <v>2.04</v>
      </c>
      <c r="AR80" s="6">
        <v>2.04</v>
      </c>
      <c r="AS80" s="6">
        <v>2.04</v>
      </c>
      <c r="AT80" s="6">
        <v>1.24</v>
      </c>
      <c r="AU80" s="44">
        <v>0.92</v>
      </c>
      <c r="AV80" s="45">
        <v>1.3</v>
      </c>
      <c r="AW80" s="6">
        <v>1.3</v>
      </c>
      <c r="AX80" s="6">
        <v>1.3</v>
      </c>
      <c r="AY80" s="6">
        <v>1.3</v>
      </c>
      <c r="AZ80" s="6">
        <v>1.3</v>
      </c>
      <c r="BA80" s="6">
        <v>1.3</v>
      </c>
      <c r="BB80" s="6">
        <v>1.3</v>
      </c>
      <c r="BC80" s="58">
        <v>1.3</v>
      </c>
      <c r="BD80" s="59">
        <v>1.3</v>
      </c>
      <c r="BE80" s="6">
        <v>1.3</v>
      </c>
      <c r="BF80" s="6">
        <v>1.3</v>
      </c>
      <c r="BG80" s="6">
        <v>1.3</v>
      </c>
      <c r="BH80" s="6">
        <v>1.3</v>
      </c>
      <c r="BI80" s="6">
        <v>1.3</v>
      </c>
      <c r="BJ80" s="44">
        <v>1.3</v>
      </c>
      <c r="BK80" s="45">
        <v>28.321000000000002</v>
      </c>
      <c r="BL80" s="6">
        <v>25.332879999999999</v>
      </c>
      <c r="BM80" s="6">
        <v>20.736044444444399</v>
      </c>
      <c r="BN80" s="6">
        <v>23.083688888888901</v>
      </c>
      <c r="BO80" s="6">
        <v>19.9010933333333</v>
      </c>
      <c r="BP80" s="6">
        <v>16.463328000000001</v>
      </c>
      <c r="BQ80" s="6">
        <v>19.733569230769199</v>
      </c>
      <c r="BR80" s="58">
        <v>22.018546666666701</v>
      </c>
      <c r="BS80" s="59">
        <v>22.758324999999999</v>
      </c>
      <c r="BT80" s="6">
        <v>21.493113333333302</v>
      </c>
      <c r="BU80" s="6">
        <v>20.710933333333301</v>
      </c>
      <c r="BV80" s="6">
        <v>19.06982</v>
      </c>
      <c r="BW80" s="6">
        <v>15.98166</v>
      </c>
      <c r="BX80" s="6">
        <v>14.965733333333301</v>
      </c>
      <c r="BY80" s="7">
        <v>13.740153643063</v>
      </c>
    </row>
    <row r="81" spans="2:77" x14ac:dyDescent="0.2">
      <c r="B81" s="28" t="s">
        <v>120</v>
      </c>
      <c r="C81" s="29">
        <v>8.7089285714285705</v>
      </c>
      <c r="D81" s="6">
        <v>7.3282857142857196</v>
      </c>
      <c r="E81" s="6">
        <v>5.6490476190476198</v>
      </c>
      <c r="F81" s="6">
        <v>6.3233333333333297</v>
      </c>
      <c r="G81" s="6">
        <v>5.2191428571428604</v>
      </c>
      <c r="H81" s="6">
        <v>4.0507428571428603</v>
      </c>
      <c r="I81" s="6">
        <v>5.09648351648352</v>
      </c>
      <c r="J81" s="58">
        <v>5.7901428571428601</v>
      </c>
      <c r="K81" s="59">
        <v>6.9493749999999999</v>
      </c>
      <c r="L81" s="6">
        <v>5.3277999999999999</v>
      </c>
      <c r="M81" s="6">
        <v>4.5344166666666696</v>
      </c>
      <c r="N81" s="6">
        <v>4.2617500000000001</v>
      </c>
      <c r="O81" s="6">
        <v>3.47</v>
      </c>
      <c r="P81" s="6">
        <v>3.39</v>
      </c>
      <c r="Q81" s="44">
        <v>3.2715999999999998</v>
      </c>
      <c r="R81" s="45">
        <v>6.7568452380952397</v>
      </c>
      <c r="S81" s="6">
        <v>6.71428571428571</v>
      </c>
      <c r="T81" s="6">
        <v>5.8634920634920604</v>
      </c>
      <c r="U81" s="6">
        <v>6.8</v>
      </c>
      <c r="V81" s="6">
        <v>6.0071428571428598</v>
      </c>
      <c r="W81" s="6">
        <v>5.16214285714286</v>
      </c>
      <c r="X81" s="6">
        <v>6.3068681318681303</v>
      </c>
      <c r="Y81" s="58">
        <v>6.8001984126984096</v>
      </c>
      <c r="Z81" s="59">
        <v>8.4796875000000007</v>
      </c>
      <c r="AA81" s="6">
        <v>5.4225000000000003</v>
      </c>
      <c r="AB81" s="6">
        <v>5.4208333333333298</v>
      </c>
      <c r="AC81" s="6">
        <v>4.1527500000000002</v>
      </c>
      <c r="AD81" s="6">
        <v>5.915</v>
      </c>
      <c r="AE81" s="6">
        <v>5.9010555555555602</v>
      </c>
      <c r="AF81" s="44">
        <v>5.83956308496077</v>
      </c>
      <c r="AG81" s="45">
        <v>0.62</v>
      </c>
      <c r="AH81" s="6">
        <v>0.62</v>
      </c>
      <c r="AI81" s="6">
        <v>0.62</v>
      </c>
      <c r="AJ81" s="6">
        <v>0.62</v>
      </c>
      <c r="AK81" s="6">
        <v>0.62</v>
      </c>
      <c r="AL81" s="6">
        <v>0.62</v>
      </c>
      <c r="AM81" s="6">
        <v>0.62</v>
      </c>
      <c r="AN81" s="58">
        <v>0.62</v>
      </c>
      <c r="AO81" s="59">
        <v>0.62</v>
      </c>
      <c r="AP81" s="6">
        <v>0.62</v>
      </c>
      <c r="AQ81" s="6">
        <v>0.62</v>
      </c>
      <c r="AR81" s="6">
        <v>0.62</v>
      </c>
      <c r="AS81" s="6">
        <v>0.62</v>
      </c>
      <c r="AT81" s="6">
        <v>0.62</v>
      </c>
      <c r="AU81" s="44">
        <v>0.62</v>
      </c>
      <c r="AV81" s="45">
        <v>1.3</v>
      </c>
      <c r="AW81" s="6">
        <v>1.3</v>
      </c>
      <c r="AX81" s="6">
        <v>1.3</v>
      </c>
      <c r="AY81" s="6">
        <v>1.3</v>
      </c>
      <c r="AZ81" s="6">
        <v>1.3</v>
      </c>
      <c r="BA81" s="6">
        <v>1.3</v>
      </c>
      <c r="BB81" s="6">
        <v>1.3</v>
      </c>
      <c r="BC81" s="58">
        <v>1.3</v>
      </c>
      <c r="BD81" s="59">
        <v>1.3</v>
      </c>
      <c r="BE81" s="6">
        <v>1.3</v>
      </c>
      <c r="BF81" s="6">
        <v>1.3</v>
      </c>
      <c r="BG81" s="6">
        <v>1.3</v>
      </c>
      <c r="BH81" s="6">
        <v>1.3</v>
      </c>
      <c r="BI81" s="6">
        <v>1.3</v>
      </c>
      <c r="BJ81" s="44">
        <v>1.3</v>
      </c>
      <c r="BK81" s="45">
        <v>17.385773809523801</v>
      </c>
      <c r="BL81" s="6">
        <v>15.962571428571399</v>
      </c>
      <c r="BM81" s="6">
        <v>13.4325396825397</v>
      </c>
      <c r="BN81" s="6">
        <v>15.043333333333299</v>
      </c>
      <c r="BO81" s="6">
        <v>13.1462857142857</v>
      </c>
      <c r="BP81" s="6">
        <v>11.132885714285701</v>
      </c>
      <c r="BQ81" s="6">
        <v>13.323351648351601</v>
      </c>
      <c r="BR81" s="58">
        <v>14.5103412698413</v>
      </c>
      <c r="BS81" s="59">
        <v>17.349062499999999</v>
      </c>
      <c r="BT81" s="6">
        <v>12.670299999999999</v>
      </c>
      <c r="BU81" s="6">
        <v>11.875249999999999</v>
      </c>
      <c r="BV81" s="6">
        <v>10.3345</v>
      </c>
      <c r="BW81" s="6">
        <v>11.305</v>
      </c>
      <c r="BX81" s="6">
        <v>11.2110555555556</v>
      </c>
      <c r="BY81" s="7">
        <v>11.0311630849608</v>
      </c>
    </row>
    <row r="82" spans="2:77" x14ac:dyDescent="0.2">
      <c r="B82" s="28" t="s">
        <v>119</v>
      </c>
      <c r="C82" s="29">
        <v>8.7996499999999997</v>
      </c>
      <c r="D82" s="6">
        <v>6.8220000000000001</v>
      </c>
      <c r="E82" s="6">
        <v>6.3170000000000002</v>
      </c>
      <c r="F82" s="6">
        <v>5.17</v>
      </c>
      <c r="G82" s="6">
        <v>4.79</v>
      </c>
      <c r="H82" s="6">
        <v>4.2275999999999998</v>
      </c>
      <c r="I82" s="6">
        <v>13.483928571428599</v>
      </c>
      <c r="J82" s="58">
        <v>11.4282857142857</v>
      </c>
      <c r="K82" s="59">
        <v>9.2157142857142809</v>
      </c>
      <c r="L82" s="6">
        <v>9.89</v>
      </c>
      <c r="M82" s="6">
        <v>8.5185714285714305</v>
      </c>
      <c r="N82" s="6">
        <v>7.0707428571428599</v>
      </c>
      <c r="O82" s="6">
        <v>7.0366208791208802</v>
      </c>
      <c r="P82" s="6">
        <v>9.0901428571428493</v>
      </c>
      <c r="Q82" s="44">
        <v>10.224375</v>
      </c>
      <c r="R82" s="45">
        <v>5.6661999999999999</v>
      </c>
      <c r="S82" s="6">
        <v>5.2466666666666697</v>
      </c>
      <c r="T82" s="6">
        <v>5.13</v>
      </c>
      <c r="U82" s="6">
        <v>4.8079999999999998</v>
      </c>
      <c r="V82" s="6">
        <v>4.7633777777777802</v>
      </c>
      <c r="W82" s="6">
        <v>4.5666018718744796</v>
      </c>
      <c r="X82" s="6">
        <v>5.9044642857142904</v>
      </c>
      <c r="Y82" s="58">
        <v>5.8891428571428603</v>
      </c>
      <c r="Z82" s="59">
        <v>5.5828571428571401</v>
      </c>
      <c r="AA82" s="6">
        <v>5.92</v>
      </c>
      <c r="AB82" s="6">
        <v>5.6345714285714301</v>
      </c>
      <c r="AC82" s="6">
        <v>5.3303714285714303</v>
      </c>
      <c r="AD82" s="6">
        <v>5.16164835164835</v>
      </c>
      <c r="AE82" s="6">
        <v>5.92007142857143</v>
      </c>
      <c r="AF82" s="44">
        <v>6.5246874999999998</v>
      </c>
      <c r="AG82" s="45">
        <v>0.88</v>
      </c>
      <c r="AH82" s="6">
        <v>0.88</v>
      </c>
      <c r="AI82" s="6">
        <v>0.88</v>
      </c>
      <c r="AJ82" s="6">
        <v>0.88</v>
      </c>
      <c r="AK82" s="6">
        <v>0.88</v>
      </c>
      <c r="AL82" s="6">
        <v>0.88</v>
      </c>
      <c r="AM82" s="6">
        <v>0.88</v>
      </c>
      <c r="AN82" s="58">
        <v>0.88</v>
      </c>
      <c r="AO82" s="59">
        <v>0.88</v>
      </c>
      <c r="AP82" s="6">
        <v>0.88</v>
      </c>
      <c r="AQ82" s="6">
        <v>0.88</v>
      </c>
      <c r="AR82" s="6">
        <v>0.88</v>
      </c>
      <c r="AS82" s="6">
        <v>0.88</v>
      </c>
      <c r="AT82" s="6">
        <v>0.88</v>
      </c>
      <c r="AU82" s="44">
        <v>0.88</v>
      </c>
      <c r="AV82" s="45">
        <v>1.3</v>
      </c>
      <c r="AW82" s="6">
        <v>1.3</v>
      </c>
      <c r="AX82" s="6">
        <v>1.3</v>
      </c>
      <c r="AY82" s="6">
        <v>1.3</v>
      </c>
      <c r="AZ82" s="6">
        <v>1.3</v>
      </c>
      <c r="BA82" s="6">
        <v>1.3</v>
      </c>
      <c r="BB82" s="6">
        <v>1.3</v>
      </c>
      <c r="BC82" s="58">
        <v>1.3</v>
      </c>
      <c r="BD82" s="59">
        <v>1.3</v>
      </c>
      <c r="BE82" s="6">
        <v>1.3</v>
      </c>
      <c r="BF82" s="6">
        <v>1.3</v>
      </c>
      <c r="BG82" s="6">
        <v>1.3</v>
      </c>
      <c r="BH82" s="6">
        <v>1.3</v>
      </c>
      <c r="BI82" s="6">
        <v>1.3</v>
      </c>
      <c r="BJ82" s="44">
        <v>1.3</v>
      </c>
      <c r="BK82" s="45">
        <v>16.645849999999999</v>
      </c>
      <c r="BL82" s="6">
        <v>14.248666666666701</v>
      </c>
      <c r="BM82" s="6">
        <v>13.627000000000001</v>
      </c>
      <c r="BN82" s="6">
        <v>12.157999999999999</v>
      </c>
      <c r="BO82" s="6">
        <v>11.7333777777778</v>
      </c>
      <c r="BP82" s="6">
        <v>10.9742018718745</v>
      </c>
      <c r="BQ82" s="6">
        <v>21.5683928571429</v>
      </c>
      <c r="BR82" s="58">
        <v>19.4974285714286</v>
      </c>
      <c r="BS82" s="59">
        <v>16.978571428571399</v>
      </c>
      <c r="BT82" s="6">
        <v>17.989999999999998</v>
      </c>
      <c r="BU82" s="6">
        <v>16.333142857142899</v>
      </c>
      <c r="BV82" s="6">
        <v>14.5811142857143</v>
      </c>
      <c r="BW82" s="6">
        <v>14.378269230769201</v>
      </c>
      <c r="BX82" s="6">
        <v>17.190214285714301</v>
      </c>
      <c r="BY82" s="7">
        <v>18.929062500000001</v>
      </c>
    </row>
    <row r="83" spans="2:77" x14ac:dyDescent="0.2">
      <c r="B83" s="28" t="s">
        <v>118</v>
      </c>
      <c r="C83" s="29">
        <v>9.3267857142857107</v>
      </c>
      <c r="D83" s="6">
        <v>9.1608571428571395</v>
      </c>
      <c r="E83" s="6">
        <v>7.2449206349206303</v>
      </c>
      <c r="F83" s="6">
        <v>9.2455555555555495</v>
      </c>
      <c r="G83" s="6">
        <v>7.5136190476190503</v>
      </c>
      <c r="H83" s="6">
        <v>5.64908571428571</v>
      </c>
      <c r="I83" s="6">
        <v>4.8499999999999996</v>
      </c>
      <c r="J83" s="58">
        <v>9.24628571428571</v>
      </c>
      <c r="K83" s="59">
        <v>12.35375</v>
      </c>
      <c r="L83" s="6">
        <v>12.243733333333299</v>
      </c>
      <c r="M83" s="6">
        <v>9.0556000000000001</v>
      </c>
      <c r="N83" s="6">
        <v>7.3648800000000003</v>
      </c>
      <c r="O83" s="6">
        <v>6.484</v>
      </c>
      <c r="P83" s="6">
        <v>6.2572000000000001</v>
      </c>
      <c r="Q83" s="44">
        <v>5.5520129393687103</v>
      </c>
      <c r="R83" s="45">
        <v>8.15290178571429</v>
      </c>
      <c r="S83" s="6">
        <v>8.1231428571428594</v>
      </c>
      <c r="T83" s="6">
        <v>7.77952380952381</v>
      </c>
      <c r="U83" s="6">
        <v>8.1383333333333301</v>
      </c>
      <c r="V83" s="6">
        <v>7.8277142857142898</v>
      </c>
      <c r="W83" s="6">
        <v>6.2476571428571397</v>
      </c>
      <c r="X83" s="6">
        <v>6.8</v>
      </c>
      <c r="Y83" s="58">
        <v>8.1384642857142904</v>
      </c>
      <c r="Z83" s="59">
        <v>8.6957812499999996</v>
      </c>
      <c r="AA83" s="6">
        <v>7.4662333333333297</v>
      </c>
      <c r="AB83" s="6">
        <v>7.1639999999999997</v>
      </c>
      <c r="AC83" s="6">
        <v>6.9550000000000001</v>
      </c>
      <c r="AD83" s="6">
        <v>6.9550000000000001</v>
      </c>
      <c r="AE83" s="6">
        <v>6.9116</v>
      </c>
      <c r="AF83" s="44">
        <v>6.65627536954712</v>
      </c>
      <c r="AG83" s="45">
        <v>7.2911107142857103</v>
      </c>
      <c r="AH83" s="6">
        <v>7.2543771428571402</v>
      </c>
      <c r="AI83" s="6">
        <v>6.8094428571428596</v>
      </c>
      <c r="AJ83" s="6">
        <v>7.2728999999999999</v>
      </c>
      <c r="AK83" s="6">
        <v>6.8663257142857104</v>
      </c>
      <c r="AL83" s="6">
        <v>6.4369177142857099</v>
      </c>
      <c r="AM83" s="6">
        <v>7.0054197802197802</v>
      </c>
      <c r="AN83" s="58">
        <v>7.2729657142857098</v>
      </c>
      <c r="AO83" s="59">
        <v>7.1057375</v>
      </c>
      <c r="AP83" s="6">
        <v>7.0740360000000004</v>
      </c>
      <c r="AQ83" s="6">
        <v>6.5958040000000002</v>
      </c>
      <c r="AR83" s="6">
        <v>6.1572392000000002</v>
      </c>
      <c r="AS83" s="6">
        <v>5.9139600000000003</v>
      </c>
      <c r="AT83" s="6">
        <v>5.9044480000000004</v>
      </c>
      <c r="AU83" s="44">
        <v>5.6120811645431798</v>
      </c>
      <c r="AV83" s="45">
        <v>1.3</v>
      </c>
      <c r="AW83" s="6">
        <v>1.3</v>
      </c>
      <c r="AX83" s="6">
        <v>1.3</v>
      </c>
      <c r="AY83" s="6">
        <v>1.3</v>
      </c>
      <c r="AZ83" s="6">
        <v>1.3</v>
      </c>
      <c r="BA83" s="6">
        <v>1.3</v>
      </c>
      <c r="BB83" s="6">
        <v>1.3</v>
      </c>
      <c r="BC83" s="58">
        <v>1.3</v>
      </c>
      <c r="BD83" s="59">
        <v>1.3</v>
      </c>
      <c r="BE83" s="6">
        <v>1.3</v>
      </c>
      <c r="BF83" s="6">
        <v>1.3</v>
      </c>
      <c r="BG83" s="6">
        <v>1.3</v>
      </c>
      <c r="BH83" s="6">
        <v>1.3</v>
      </c>
      <c r="BI83" s="6">
        <v>1.3</v>
      </c>
      <c r="BJ83" s="44">
        <v>1.3</v>
      </c>
      <c r="BK83" s="45">
        <v>26.070798214285698</v>
      </c>
      <c r="BL83" s="6">
        <v>25.838377142857102</v>
      </c>
      <c r="BM83" s="6">
        <v>23.133887301587301</v>
      </c>
      <c r="BN83" s="6">
        <v>25.956788888888902</v>
      </c>
      <c r="BO83" s="6">
        <v>23.507659047619001</v>
      </c>
      <c r="BP83" s="6">
        <v>19.633660571428599</v>
      </c>
      <c r="BQ83" s="6">
        <v>19.955419780219799</v>
      </c>
      <c r="BR83" s="58">
        <v>25.957715714285701</v>
      </c>
      <c r="BS83" s="59">
        <v>29.455268749999998</v>
      </c>
      <c r="BT83" s="6">
        <v>28.084002666666699</v>
      </c>
      <c r="BU83" s="6">
        <v>24.115404000000002</v>
      </c>
      <c r="BV83" s="6">
        <v>21.777119200000001</v>
      </c>
      <c r="BW83" s="6">
        <v>20.65296</v>
      </c>
      <c r="BX83" s="6">
        <v>20.373248</v>
      </c>
      <c r="BY83" s="7">
        <v>19.120369473459</v>
      </c>
    </row>
    <row r="84" spans="2:77" x14ac:dyDescent="0.2">
      <c r="B84" s="28" t="s">
        <v>117</v>
      </c>
      <c r="C84" s="29">
        <v>13.8244791666667</v>
      </c>
      <c r="D84" s="6">
        <v>11.7131428571429</v>
      </c>
      <c r="E84" s="6">
        <v>8.7073015873015898</v>
      </c>
      <c r="F84" s="6">
        <v>10.1529047619048</v>
      </c>
      <c r="G84" s="6">
        <v>8.0978857142857095</v>
      </c>
      <c r="H84" s="6">
        <v>5.8943657142857102</v>
      </c>
      <c r="I84" s="6">
        <v>7.9676538461538504</v>
      </c>
      <c r="J84" s="58">
        <v>9.3749642857142899</v>
      </c>
      <c r="K84" s="59">
        <v>10.345000000000001</v>
      </c>
      <c r="L84" s="6">
        <v>9.5419999999999998</v>
      </c>
      <c r="M84" s="6">
        <v>9.7122222222222199</v>
      </c>
      <c r="N84" s="6">
        <v>9.10706666666667</v>
      </c>
      <c r="O84" s="6">
        <v>7.6295333333333302</v>
      </c>
      <c r="P84" s="6">
        <v>6.1022499999999997</v>
      </c>
      <c r="Q84" s="44">
        <v>5.3954858656680296</v>
      </c>
      <c r="R84" s="45">
        <v>6.5374999999999996</v>
      </c>
      <c r="S84" s="6">
        <v>6.4822857142857098</v>
      </c>
      <c r="T84" s="6">
        <v>5.9123809523809499</v>
      </c>
      <c r="U84" s="6">
        <v>6.48114285714286</v>
      </c>
      <c r="V84" s="6">
        <v>5.9789714285714304</v>
      </c>
      <c r="W84" s="6">
        <v>5.4336914285714304</v>
      </c>
      <c r="X84" s="6">
        <v>6.1221538461538501</v>
      </c>
      <c r="Y84" s="58">
        <v>6.4814285714285704</v>
      </c>
      <c r="Z84" s="59">
        <v>7.3</v>
      </c>
      <c r="AA84" s="6">
        <v>7.3</v>
      </c>
      <c r="AB84" s="6">
        <v>6.7933333333333303</v>
      </c>
      <c r="AC84" s="6">
        <v>6.4855999999999998</v>
      </c>
      <c r="AD84" s="6">
        <v>6.4855999999999998</v>
      </c>
      <c r="AE84" s="6">
        <v>6.4476000000000004</v>
      </c>
      <c r="AF84" s="44">
        <v>6.07453738506885</v>
      </c>
      <c r="AG84" s="45">
        <v>1.28</v>
      </c>
      <c r="AH84" s="6">
        <v>1.28</v>
      </c>
      <c r="AI84" s="6">
        <v>1.28</v>
      </c>
      <c r="AJ84" s="6">
        <v>1.28</v>
      </c>
      <c r="AK84" s="6">
        <v>1.28</v>
      </c>
      <c r="AL84" s="6">
        <v>1.28</v>
      </c>
      <c r="AM84" s="6">
        <v>1.28</v>
      </c>
      <c r="AN84" s="58">
        <v>1.28</v>
      </c>
      <c r="AO84" s="59">
        <v>1.28</v>
      </c>
      <c r="AP84" s="6">
        <v>1.28</v>
      </c>
      <c r="AQ84" s="6">
        <v>1.28</v>
      </c>
      <c r="AR84" s="6">
        <v>1.28</v>
      </c>
      <c r="AS84" s="6">
        <v>1.28</v>
      </c>
      <c r="AT84" s="6">
        <v>1.28</v>
      </c>
      <c r="AU84" s="44">
        <v>1.28</v>
      </c>
      <c r="AV84" s="45">
        <v>1.3</v>
      </c>
      <c r="AW84" s="6">
        <v>1.3</v>
      </c>
      <c r="AX84" s="6">
        <v>1.3</v>
      </c>
      <c r="AY84" s="6">
        <v>1.3</v>
      </c>
      <c r="AZ84" s="6">
        <v>1.3</v>
      </c>
      <c r="BA84" s="6">
        <v>1.3</v>
      </c>
      <c r="BB84" s="6">
        <v>1.3</v>
      </c>
      <c r="BC84" s="58">
        <v>1.3</v>
      </c>
      <c r="BD84" s="59">
        <v>1.3</v>
      </c>
      <c r="BE84" s="6">
        <v>1.3</v>
      </c>
      <c r="BF84" s="6">
        <v>1.3</v>
      </c>
      <c r="BG84" s="6">
        <v>1.3</v>
      </c>
      <c r="BH84" s="6">
        <v>1.3</v>
      </c>
      <c r="BI84" s="6">
        <v>1.3</v>
      </c>
      <c r="BJ84" s="44">
        <v>1.3</v>
      </c>
      <c r="BK84" s="45">
        <v>22.941979166666702</v>
      </c>
      <c r="BL84" s="6">
        <v>20.775428571428598</v>
      </c>
      <c r="BM84" s="6">
        <v>17.199682539682499</v>
      </c>
      <c r="BN84" s="6">
        <v>19.214047619047602</v>
      </c>
      <c r="BO84" s="6">
        <v>16.656857142857099</v>
      </c>
      <c r="BP84" s="6">
        <v>13.9080571428571</v>
      </c>
      <c r="BQ84" s="6">
        <v>16.6698076923077</v>
      </c>
      <c r="BR84" s="58">
        <v>18.436392857142899</v>
      </c>
      <c r="BS84" s="59">
        <v>20.225000000000001</v>
      </c>
      <c r="BT84" s="6">
        <v>19.422000000000001</v>
      </c>
      <c r="BU84" s="6">
        <v>19.085555555555601</v>
      </c>
      <c r="BV84" s="6">
        <v>18.1726666666667</v>
      </c>
      <c r="BW84" s="6">
        <v>16.695133333333299</v>
      </c>
      <c r="BX84" s="6">
        <v>15.129849999999999</v>
      </c>
      <c r="BY84" s="7">
        <v>14.050023250736899</v>
      </c>
    </row>
    <row r="85" spans="2:77" x14ac:dyDescent="0.2">
      <c r="B85" s="28" t="s">
        <v>116</v>
      </c>
      <c r="C85" s="29">
        <v>14.300037202381001</v>
      </c>
      <c r="D85" s="6">
        <v>11.8165714285714</v>
      </c>
      <c r="E85" s="6">
        <v>9.2536507936507899</v>
      </c>
      <c r="F85" s="6">
        <v>9.9261031746031705</v>
      </c>
      <c r="G85" s="6">
        <v>8.3843761904761909</v>
      </c>
      <c r="H85" s="6">
        <v>6.6611242857142896</v>
      </c>
      <c r="I85" s="6">
        <v>7.8609395604395598</v>
      </c>
      <c r="J85" s="58">
        <v>8.96634523809524</v>
      </c>
      <c r="K85" s="59">
        <v>9.7351562499999993</v>
      </c>
      <c r="L85" s="6">
        <v>9.4225399999999997</v>
      </c>
      <c r="M85" s="6">
        <v>7.8154666666666701</v>
      </c>
      <c r="N85" s="6">
        <v>7.1219733333333304</v>
      </c>
      <c r="O85" s="6">
        <v>4.8416333333333297</v>
      </c>
      <c r="P85" s="6">
        <v>4.4983888888888899</v>
      </c>
      <c r="Q85" s="44">
        <v>3.9630972607944299</v>
      </c>
      <c r="R85" s="45">
        <v>7.1238095238095198</v>
      </c>
      <c r="S85" s="6">
        <v>7.0677142857142901</v>
      </c>
      <c r="T85" s="6">
        <v>6.3931746031746002</v>
      </c>
      <c r="U85" s="6">
        <v>7.0986984126984103</v>
      </c>
      <c r="V85" s="6">
        <v>6.4883619047619003</v>
      </c>
      <c r="W85" s="6">
        <v>5.6035014285714304</v>
      </c>
      <c r="X85" s="6">
        <v>6.5310054945054903</v>
      </c>
      <c r="Y85" s="58">
        <v>7.0989523809523796</v>
      </c>
      <c r="Z85" s="59">
        <v>8</v>
      </c>
      <c r="AA85" s="6">
        <v>6.8905099999999999</v>
      </c>
      <c r="AB85" s="6">
        <v>6.6610666666666596</v>
      </c>
      <c r="AC85" s="6">
        <v>6.4416533333333303</v>
      </c>
      <c r="AD85" s="6">
        <v>6.3902999999999999</v>
      </c>
      <c r="AE85" s="6">
        <v>6.4328333333333303</v>
      </c>
      <c r="AF85" s="44">
        <v>6.2071853543243201</v>
      </c>
      <c r="AG85" s="45">
        <v>0.52</v>
      </c>
      <c r="AH85" s="6">
        <v>0.52</v>
      </c>
      <c r="AI85" s="6">
        <v>0.52</v>
      </c>
      <c r="AJ85" s="6">
        <v>0.52</v>
      </c>
      <c r="AK85" s="6">
        <v>0.52</v>
      </c>
      <c r="AL85" s="6">
        <v>0.52</v>
      </c>
      <c r="AM85" s="6">
        <v>0.52</v>
      </c>
      <c r="AN85" s="58">
        <v>0.52</v>
      </c>
      <c r="AO85" s="59">
        <v>0.52</v>
      </c>
      <c r="AP85" s="6">
        <v>0.52</v>
      </c>
      <c r="AQ85" s="6">
        <v>0.52</v>
      </c>
      <c r="AR85" s="6">
        <v>0.52</v>
      </c>
      <c r="AS85" s="6">
        <v>0.2</v>
      </c>
      <c r="AT85" s="6">
        <v>0.2</v>
      </c>
      <c r="AU85" s="44">
        <v>0.2</v>
      </c>
      <c r="AV85" s="45">
        <v>1.3</v>
      </c>
      <c r="AW85" s="6">
        <v>1.3</v>
      </c>
      <c r="AX85" s="6">
        <v>1.3</v>
      </c>
      <c r="AY85" s="6">
        <v>1.3</v>
      </c>
      <c r="AZ85" s="6">
        <v>1.3</v>
      </c>
      <c r="BA85" s="6">
        <v>1.3</v>
      </c>
      <c r="BB85" s="6">
        <v>1.3</v>
      </c>
      <c r="BC85" s="58">
        <v>1.3</v>
      </c>
      <c r="BD85" s="59">
        <v>1.3</v>
      </c>
      <c r="BE85" s="6">
        <v>1.3</v>
      </c>
      <c r="BF85" s="6">
        <v>1.3</v>
      </c>
      <c r="BG85" s="6">
        <v>1.3</v>
      </c>
      <c r="BH85" s="6">
        <v>1.3</v>
      </c>
      <c r="BI85" s="6">
        <v>1.3</v>
      </c>
      <c r="BJ85" s="44">
        <v>1.3</v>
      </c>
      <c r="BK85" s="45">
        <v>23.243846726190501</v>
      </c>
      <c r="BL85" s="6">
        <v>20.7042857142857</v>
      </c>
      <c r="BM85" s="6">
        <v>17.466825396825399</v>
      </c>
      <c r="BN85" s="6">
        <v>18.8448015873016</v>
      </c>
      <c r="BO85" s="6">
        <v>16.692738095238099</v>
      </c>
      <c r="BP85" s="6">
        <v>14.0846257142857</v>
      </c>
      <c r="BQ85" s="6">
        <v>16.211945054945101</v>
      </c>
      <c r="BR85" s="58">
        <v>17.885297619047599</v>
      </c>
      <c r="BS85" s="59">
        <v>19.55515625</v>
      </c>
      <c r="BT85" s="6">
        <v>18.133050000000001</v>
      </c>
      <c r="BU85" s="6">
        <v>16.296533333333301</v>
      </c>
      <c r="BV85" s="6">
        <v>15.3836266666667</v>
      </c>
      <c r="BW85" s="6">
        <v>12.7319333333333</v>
      </c>
      <c r="BX85" s="6">
        <v>12.4312222222222</v>
      </c>
      <c r="BY85" s="7">
        <v>11.670282615118699</v>
      </c>
    </row>
    <row r="86" spans="2:77" x14ac:dyDescent="0.2">
      <c r="B86" s="28" t="s">
        <v>115</v>
      </c>
      <c r="C86" s="29">
        <v>12.377633928571401</v>
      </c>
      <c r="D86" s="6">
        <v>10.131600000000001</v>
      </c>
      <c r="E86" s="6">
        <v>7.8286666666666704</v>
      </c>
      <c r="F86" s="6">
        <v>8.4136666666666695</v>
      </c>
      <c r="G86" s="6">
        <v>7.0399000000000003</v>
      </c>
      <c r="H86" s="6">
        <v>5.5769700000000002</v>
      </c>
      <c r="I86" s="6">
        <v>6.6357115384615399</v>
      </c>
      <c r="J86" s="58">
        <v>7.5606583333333299</v>
      </c>
      <c r="K86" s="59">
        <v>7.7626093750000003</v>
      </c>
      <c r="L86" s="6">
        <v>11.460775</v>
      </c>
      <c r="M86" s="6">
        <v>8.3208888888888897</v>
      </c>
      <c r="N86" s="6">
        <v>7.54273333333333</v>
      </c>
      <c r="O86" s="6">
        <v>6.3445499999999999</v>
      </c>
      <c r="P86" s="6">
        <v>5.9097</v>
      </c>
      <c r="Q86" s="44">
        <v>5.3395124383311803</v>
      </c>
      <c r="R86" s="45">
        <v>6.7908333333333299</v>
      </c>
      <c r="S86" s="6">
        <v>6.7291999999999996</v>
      </c>
      <c r="T86" s="6">
        <v>6.0717777777777799</v>
      </c>
      <c r="U86" s="6">
        <v>6.7167777777777804</v>
      </c>
      <c r="V86" s="6">
        <v>6.1429666666666698</v>
      </c>
      <c r="W86" s="6">
        <v>5.5178900000000004</v>
      </c>
      <c r="X86" s="6">
        <v>6.2944038461538501</v>
      </c>
      <c r="Y86" s="58">
        <v>6.7171361111111096</v>
      </c>
      <c r="Z86" s="59">
        <v>7.0280052083333304</v>
      </c>
      <c r="AA86" s="6">
        <v>6.9737027777777802</v>
      </c>
      <c r="AB86" s="6">
        <v>5.6149166666666703</v>
      </c>
      <c r="AC86" s="6">
        <v>5.3750249999999999</v>
      </c>
      <c r="AD86" s="6">
        <v>5.3750249999999999</v>
      </c>
      <c r="AE86" s="6">
        <v>5.5683499999999997</v>
      </c>
      <c r="AF86" s="44">
        <v>5.3552384108214701</v>
      </c>
      <c r="AG86" s="45">
        <v>0.88</v>
      </c>
      <c r="AH86" s="6">
        <v>0.88</v>
      </c>
      <c r="AI86" s="6">
        <v>0.88</v>
      </c>
      <c r="AJ86" s="6">
        <v>0.88</v>
      </c>
      <c r="AK86" s="6">
        <v>0.88</v>
      </c>
      <c r="AL86" s="6">
        <v>0.88</v>
      </c>
      <c r="AM86" s="6">
        <v>0.88</v>
      </c>
      <c r="AN86" s="58">
        <v>0.88</v>
      </c>
      <c r="AO86" s="59">
        <v>0.88</v>
      </c>
      <c r="AP86" s="6">
        <v>0.88</v>
      </c>
      <c r="AQ86" s="6">
        <v>0.88</v>
      </c>
      <c r="AR86" s="6">
        <v>0.88</v>
      </c>
      <c r="AS86" s="6">
        <v>0.88</v>
      </c>
      <c r="AT86" s="6">
        <v>0.88</v>
      </c>
      <c r="AU86" s="44">
        <v>0.88</v>
      </c>
      <c r="AV86" s="45">
        <v>1.3</v>
      </c>
      <c r="AW86" s="6">
        <v>1.3</v>
      </c>
      <c r="AX86" s="6">
        <v>1.3</v>
      </c>
      <c r="AY86" s="6">
        <v>1.3</v>
      </c>
      <c r="AZ86" s="6">
        <v>1.3</v>
      </c>
      <c r="BA86" s="6">
        <v>1.3</v>
      </c>
      <c r="BB86" s="6">
        <v>1.3</v>
      </c>
      <c r="BC86" s="58">
        <v>1.3</v>
      </c>
      <c r="BD86" s="59">
        <v>1.3</v>
      </c>
      <c r="BE86" s="6">
        <v>1.3</v>
      </c>
      <c r="BF86" s="6">
        <v>1.3</v>
      </c>
      <c r="BG86" s="6">
        <v>1.3</v>
      </c>
      <c r="BH86" s="6">
        <v>1.3</v>
      </c>
      <c r="BI86" s="6">
        <v>1.3</v>
      </c>
      <c r="BJ86" s="44">
        <v>1.3</v>
      </c>
      <c r="BK86" s="45">
        <v>21.348467261904801</v>
      </c>
      <c r="BL86" s="6">
        <v>19.040800000000001</v>
      </c>
      <c r="BM86" s="6">
        <v>16.080444444444399</v>
      </c>
      <c r="BN86" s="6">
        <v>17.3104444444444</v>
      </c>
      <c r="BO86" s="6">
        <v>15.362866666666701</v>
      </c>
      <c r="BP86" s="6">
        <v>13.27486</v>
      </c>
      <c r="BQ86" s="6">
        <v>15.110115384615399</v>
      </c>
      <c r="BR86" s="58">
        <v>16.457794444444399</v>
      </c>
      <c r="BS86" s="59">
        <v>16.970614583333301</v>
      </c>
      <c r="BT86" s="6">
        <v>20.6144777777778</v>
      </c>
      <c r="BU86" s="6">
        <v>16.1158055555556</v>
      </c>
      <c r="BV86" s="6">
        <v>15.097758333333299</v>
      </c>
      <c r="BW86" s="6">
        <v>13.899575</v>
      </c>
      <c r="BX86" s="6">
        <v>13.658049999999999</v>
      </c>
      <c r="BY86" s="7">
        <v>12.874750849152599</v>
      </c>
    </row>
    <row r="87" spans="2:77" x14ac:dyDescent="0.2">
      <c r="B87" s="28" t="s">
        <v>114</v>
      </c>
      <c r="C87" s="29">
        <v>11.755766369047601</v>
      </c>
      <c r="D87" s="6">
        <v>9.7705714285714294</v>
      </c>
      <c r="E87" s="6">
        <v>7.7392063492063503</v>
      </c>
      <c r="F87" s="6">
        <v>8.2573253968254008</v>
      </c>
      <c r="G87" s="6">
        <v>7.0411095238095198</v>
      </c>
      <c r="H87" s="6">
        <v>5.7523328571428598</v>
      </c>
      <c r="I87" s="6">
        <v>6.7031263736263798</v>
      </c>
      <c r="J87" s="58">
        <v>7.4895119047619003</v>
      </c>
      <c r="K87" s="59">
        <v>8.0792187500000008</v>
      </c>
      <c r="L87" s="6">
        <v>8.9987999999999992</v>
      </c>
      <c r="M87" s="6">
        <v>7.1079999999999997</v>
      </c>
      <c r="N87" s="6">
        <v>6.5823999999999998</v>
      </c>
      <c r="O87" s="6">
        <v>5.4280666666666697</v>
      </c>
      <c r="P87" s="6">
        <v>5.0301111111111103</v>
      </c>
      <c r="Q87" s="44">
        <v>4.4223816654709198</v>
      </c>
      <c r="R87" s="45">
        <v>7.8492187500000004</v>
      </c>
      <c r="S87" s="6">
        <v>7.7939999999999996</v>
      </c>
      <c r="T87" s="6">
        <v>7.13</v>
      </c>
      <c r="U87" s="6">
        <v>7.8244999999999996</v>
      </c>
      <c r="V87" s="6">
        <v>7.2237</v>
      </c>
      <c r="W87" s="6">
        <v>6.5771100000000002</v>
      </c>
      <c r="X87" s="6">
        <v>7.4239615384615396</v>
      </c>
      <c r="Y87" s="58">
        <v>7.8247499999999999</v>
      </c>
      <c r="Z87" s="59">
        <v>8.7117187499999993</v>
      </c>
      <c r="AA87" s="6">
        <v>6.4226999999999999</v>
      </c>
      <c r="AB87" s="6">
        <v>6.4786666666666699</v>
      </c>
      <c r="AC87" s="6">
        <v>6.1919333333333304</v>
      </c>
      <c r="AD87" s="6">
        <v>6.1919333333333304</v>
      </c>
      <c r="AE87" s="6">
        <v>6.2512222222222196</v>
      </c>
      <c r="AF87" s="44">
        <v>5.9366826151187402</v>
      </c>
      <c r="AG87" s="45">
        <v>0.7</v>
      </c>
      <c r="AH87" s="6">
        <v>0.7</v>
      </c>
      <c r="AI87" s="6">
        <v>0.7</v>
      </c>
      <c r="AJ87" s="6">
        <v>0.7</v>
      </c>
      <c r="AK87" s="6">
        <v>0.7</v>
      </c>
      <c r="AL87" s="6">
        <v>0.7</v>
      </c>
      <c r="AM87" s="6">
        <v>0.7</v>
      </c>
      <c r="AN87" s="58">
        <v>0.7</v>
      </c>
      <c r="AO87" s="59">
        <v>0.7</v>
      </c>
      <c r="AP87" s="6">
        <v>0.7</v>
      </c>
      <c r="AQ87" s="6">
        <v>0.7</v>
      </c>
      <c r="AR87" s="6">
        <v>0.7</v>
      </c>
      <c r="AS87" s="6">
        <v>0.7</v>
      </c>
      <c r="AT87" s="6">
        <v>0.7</v>
      </c>
      <c r="AU87" s="44">
        <v>0.7</v>
      </c>
      <c r="AV87" s="45">
        <v>1.3</v>
      </c>
      <c r="AW87" s="6">
        <v>1.3</v>
      </c>
      <c r="AX87" s="6">
        <v>1.3</v>
      </c>
      <c r="AY87" s="6">
        <v>1.3</v>
      </c>
      <c r="AZ87" s="6">
        <v>1.3</v>
      </c>
      <c r="BA87" s="6">
        <v>1.3</v>
      </c>
      <c r="BB87" s="6">
        <v>1.3</v>
      </c>
      <c r="BC87" s="58">
        <v>1.3</v>
      </c>
      <c r="BD87" s="59">
        <v>1.3</v>
      </c>
      <c r="BE87" s="6">
        <v>1.3</v>
      </c>
      <c r="BF87" s="6">
        <v>1.3</v>
      </c>
      <c r="BG87" s="6">
        <v>1.3</v>
      </c>
      <c r="BH87" s="6">
        <v>1.3</v>
      </c>
      <c r="BI87" s="6">
        <v>1.3</v>
      </c>
      <c r="BJ87" s="44">
        <v>1.3</v>
      </c>
      <c r="BK87" s="45">
        <v>21.604985119047601</v>
      </c>
      <c r="BL87" s="6">
        <v>19.564571428571401</v>
      </c>
      <c r="BM87" s="6">
        <v>16.869206349206301</v>
      </c>
      <c r="BN87" s="6">
        <v>18.081825396825401</v>
      </c>
      <c r="BO87" s="6">
        <v>16.2648095238095</v>
      </c>
      <c r="BP87" s="6">
        <v>14.329442857142899</v>
      </c>
      <c r="BQ87" s="6">
        <v>16.127087912087902</v>
      </c>
      <c r="BR87" s="58">
        <v>17.314261904761899</v>
      </c>
      <c r="BS87" s="59">
        <v>18.790937499999998</v>
      </c>
      <c r="BT87" s="6">
        <v>17.421500000000002</v>
      </c>
      <c r="BU87" s="6">
        <v>15.5866666666667</v>
      </c>
      <c r="BV87" s="6">
        <v>14.774333333333299</v>
      </c>
      <c r="BW87" s="6">
        <v>13.62</v>
      </c>
      <c r="BX87" s="6">
        <v>13.281333333333301</v>
      </c>
      <c r="BY87" s="7">
        <v>12.359064280589701</v>
      </c>
    </row>
    <row r="88" spans="2:77" x14ac:dyDescent="0.2">
      <c r="B88" s="28" t="s">
        <v>113</v>
      </c>
      <c r="C88" s="29">
        <v>12.324583333333299</v>
      </c>
      <c r="D88" s="6">
        <v>10.403600000000001</v>
      </c>
      <c r="E88" s="6">
        <v>8.2908888888888903</v>
      </c>
      <c r="F88" s="6">
        <v>8.9726666666666706</v>
      </c>
      <c r="G88" s="6">
        <v>7.6474000000000002</v>
      </c>
      <c r="H88" s="6">
        <v>6.2496400000000003</v>
      </c>
      <c r="I88" s="6">
        <v>7.39315384615385</v>
      </c>
      <c r="J88" s="58">
        <v>8.2261444444444507</v>
      </c>
      <c r="K88" s="59">
        <v>9.3788125000000004</v>
      </c>
      <c r="L88" s="6">
        <v>8.5574733333333395</v>
      </c>
      <c r="M88" s="6">
        <v>7.2304199999999996</v>
      </c>
      <c r="N88" s="6">
        <v>5.5703060000000004</v>
      </c>
      <c r="O88" s="6">
        <v>4.8042680000000004</v>
      </c>
      <c r="P88" s="6">
        <v>4.6118937777777802</v>
      </c>
      <c r="Q88" s="44">
        <v>4.2486608616658303</v>
      </c>
      <c r="R88" s="45">
        <v>5.3531845238095199</v>
      </c>
      <c r="S88" s="6">
        <v>5.3346285714285697</v>
      </c>
      <c r="T88" s="6">
        <v>4.9636825396825399</v>
      </c>
      <c r="U88" s="6">
        <v>5.3719999999999999</v>
      </c>
      <c r="V88" s="6">
        <v>5.0263142857142897</v>
      </c>
      <c r="W88" s="6">
        <v>4.6578942857142902</v>
      </c>
      <c r="X88" s="6">
        <v>4.6863049450549497</v>
      </c>
      <c r="Y88" s="58">
        <v>5.3720865079365101</v>
      </c>
      <c r="Z88" s="59">
        <v>6.10434375</v>
      </c>
      <c r="AA88" s="6">
        <v>6.0735966666666696</v>
      </c>
      <c r="AB88" s="6">
        <v>5.07</v>
      </c>
      <c r="AC88" s="6">
        <v>4.5060000000000002</v>
      </c>
      <c r="AD88" s="6">
        <v>4.5060000000000002</v>
      </c>
      <c r="AE88" s="6">
        <v>4.4725333333333301</v>
      </c>
      <c r="AF88" s="44">
        <v>4.3249514039058603</v>
      </c>
      <c r="AG88" s="45">
        <v>0.5</v>
      </c>
      <c r="AH88" s="6">
        <v>0.5</v>
      </c>
      <c r="AI88" s="6">
        <v>0.5</v>
      </c>
      <c r="AJ88" s="6">
        <v>0.5</v>
      </c>
      <c r="AK88" s="6">
        <v>0.5</v>
      </c>
      <c r="AL88" s="6">
        <v>0.5</v>
      </c>
      <c r="AM88" s="6">
        <v>0.5</v>
      </c>
      <c r="AN88" s="58">
        <v>0.5</v>
      </c>
      <c r="AO88" s="59">
        <v>0.5</v>
      </c>
      <c r="AP88" s="6">
        <v>0.5</v>
      </c>
      <c r="AQ88" s="6">
        <v>0.5</v>
      </c>
      <c r="AR88" s="6">
        <v>0.5</v>
      </c>
      <c r="AS88" s="6">
        <v>0.2</v>
      </c>
      <c r="AT88" s="6">
        <v>0.2</v>
      </c>
      <c r="AU88" s="44">
        <v>0.2</v>
      </c>
      <c r="AV88" s="45">
        <v>1.3</v>
      </c>
      <c r="AW88" s="6">
        <v>1.3</v>
      </c>
      <c r="AX88" s="6">
        <v>1.3</v>
      </c>
      <c r="AY88" s="6">
        <v>1.3</v>
      </c>
      <c r="AZ88" s="6">
        <v>1.3</v>
      </c>
      <c r="BA88" s="6">
        <v>1.3</v>
      </c>
      <c r="BB88" s="6">
        <v>1.3</v>
      </c>
      <c r="BC88" s="58">
        <v>1.3</v>
      </c>
      <c r="BD88" s="59">
        <v>1.3</v>
      </c>
      <c r="BE88" s="6">
        <v>1.3</v>
      </c>
      <c r="BF88" s="6">
        <v>1.3</v>
      </c>
      <c r="BG88" s="6">
        <v>1.3</v>
      </c>
      <c r="BH88" s="6">
        <v>1.3</v>
      </c>
      <c r="BI88" s="6">
        <v>1.3</v>
      </c>
      <c r="BJ88" s="44">
        <v>1.3</v>
      </c>
      <c r="BK88" s="45">
        <v>19.477767857142901</v>
      </c>
      <c r="BL88" s="6">
        <v>17.538228571428601</v>
      </c>
      <c r="BM88" s="6">
        <v>15.0545714285714</v>
      </c>
      <c r="BN88" s="6">
        <v>16.144666666666701</v>
      </c>
      <c r="BO88" s="6">
        <v>14.4737142857143</v>
      </c>
      <c r="BP88" s="6">
        <v>12.707534285714299</v>
      </c>
      <c r="BQ88" s="6">
        <v>13.879458791208799</v>
      </c>
      <c r="BR88" s="58">
        <v>15.398230952381001</v>
      </c>
      <c r="BS88" s="59">
        <v>17.283156250000001</v>
      </c>
      <c r="BT88" s="6">
        <v>16.431069999999998</v>
      </c>
      <c r="BU88" s="6">
        <v>14.10042</v>
      </c>
      <c r="BV88" s="6">
        <v>11.876306</v>
      </c>
      <c r="BW88" s="6">
        <v>10.810268000000001</v>
      </c>
      <c r="BX88" s="6">
        <v>10.584427111111101</v>
      </c>
      <c r="BY88" s="7">
        <v>10.0736122655717</v>
      </c>
    </row>
    <row r="89" spans="2:77" x14ac:dyDescent="0.2">
      <c r="B89" s="28" t="s">
        <v>112</v>
      </c>
      <c r="C89" s="29">
        <v>10.2342708333333</v>
      </c>
      <c r="D89" s="6">
        <v>10.0824</v>
      </c>
      <c r="E89" s="6">
        <v>8.6902222222222303</v>
      </c>
      <c r="F89" s="6">
        <v>9.9976666666666603</v>
      </c>
      <c r="G89" s="6">
        <v>7.7994000000000003</v>
      </c>
      <c r="H89" s="6">
        <v>5.4548199999999998</v>
      </c>
      <c r="I89" s="6">
        <v>7.0473461538461502</v>
      </c>
      <c r="J89" s="58">
        <v>9.9985777777777791</v>
      </c>
      <c r="K89" s="59">
        <v>10.405958333333301</v>
      </c>
      <c r="L89" s="6">
        <v>10.1331666666667</v>
      </c>
      <c r="M89" s="6">
        <v>8.2873333333333292</v>
      </c>
      <c r="N89" s="6">
        <v>7.3011999999999997</v>
      </c>
      <c r="O89" s="6">
        <v>5.6752000000000002</v>
      </c>
      <c r="P89" s="6">
        <v>5.3987999999999996</v>
      </c>
      <c r="Q89" s="44">
        <v>4.8514623757529796</v>
      </c>
      <c r="R89" s="45">
        <v>8.6245833333333302</v>
      </c>
      <c r="S89" s="6">
        <v>8.4616000000000007</v>
      </c>
      <c r="T89" s="6">
        <v>6.9675555555555597</v>
      </c>
      <c r="U89" s="6">
        <v>8.3706666666666596</v>
      </c>
      <c r="V89" s="6">
        <v>7.0575999999999999</v>
      </c>
      <c r="W89" s="6">
        <v>5.6172800000000001</v>
      </c>
      <c r="X89" s="6">
        <v>7.3124615384615401</v>
      </c>
      <c r="Y89" s="58">
        <v>8.3716444444444402</v>
      </c>
      <c r="Z89" s="59">
        <v>8.8088333333333306</v>
      </c>
      <c r="AA89" s="6">
        <v>7.58222222222222</v>
      </c>
      <c r="AB89" s="6">
        <v>6.5004444444444403</v>
      </c>
      <c r="AC89" s="6">
        <v>5.9184666666666699</v>
      </c>
      <c r="AD89" s="6">
        <v>5.9184666666666699</v>
      </c>
      <c r="AE89" s="6">
        <v>6.3061999999999996</v>
      </c>
      <c r="AF89" s="44">
        <v>5.6253815333206898</v>
      </c>
      <c r="AG89" s="45">
        <v>1.1411437499999999</v>
      </c>
      <c r="AH89" s="6">
        <v>1.1218079999999999</v>
      </c>
      <c r="AI89" s="6">
        <v>0.94455999999999996</v>
      </c>
      <c r="AJ89" s="6">
        <v>1.1110199999999999</v>
      </c>
      <c r="AK89" s="6">
        <v>0.896868</v>
      </c>
      <c r="AL89" s="6">
        <v>0.66596040000000001</v>
      </c>
      <c r="AM89" s="6">
        <v>0.83908846153846095</v>
      </c>
      <c r="AN89" s="58">
        <v>1.1111359999999999</v>
      </c>
      <c r="AO89" s="59">
        <v>1.1630024999999999</v>
      </c>
      <c r="AP89" s="6">
        <v>1.1058939999999999</v>
      </c>
      <c r="AQ89" s="6">
        <v>0.94126666666666703</v>
      </c>
      <c r="AR89" s="6">
        <v>0.54759000000000002</v>
      </c>
      <c r="AS89" s="6">
        <v>0.42564000000000002</v>
      </c>
      <c r="AT89" s="6">
        <v>0.40490999999999999</v>
      </c>
      <c r="AU89" s="44">
        <v>0.36385967818147302</v>
      </c>
      <c r="AV89" s="45">
        <v>1.3</v>
      </c>
      <c r="AW89" s="6">
        <v>1.3</v>
      </c>
      <c r="AX89" s="6">
        <v>1.3</v>
      </c>
      <c r="AY89" s="6">
        <v>1.3</v>
      </c>
      <c r="AZ89" s="6">
        <v>1.3</v>
      </c>
      <c r="BA89" s="6">
        <v>1.3</v>
      </c>
      <c r="BB89" s="6">
        <v>1.3</v>
      </c>
      <c r="BC89" s="58">
        <v>1.3</v>
      </c>
      <c r="BD89" s="59">
        <v>1.3</v>
      </c>
      <c r="BE89" s="6">
        <v>1.3</v>
      </c>
      <c r="BF89" s="6">
        <v>1.3</v>
      </c>
      <c r="BG89" s="6">
        <v>1.3</v>
      </c>
      <c r="BH89" s="6">
        <v>1.3</v>
      </c>
      <c r="BI89" s="6">
        <v>1.3</v>
      </c>
      <c r="BJ89" s="44">
        <v>1.3</v>
      </c>
      <c r="BK89" s="45">
        <v>21.299997916666701</v>
      </c>
      <c r="BL89" s="6">
        <v>20.965807999999999</v>
      </c>
      <c r="BM89" s="6">
        <v>17.902337777777799</v>
      </c>
      <c r="BN89" s="6">
        <v>20.779353333333301</v>
      </c>
      <c r="BO89" s="6">
        <v>17.053868000000001</v>
      </c>
      <c r="BP89" s="6">
        <v>13.038060400000001</v>
      </c>
      <c r="BQ89" s="6">
        <v>16.4988961538462</v>
      </c>
      <c r="BR89" s="58">
        <v>20.781358222222199</v>
      </c>
      <c r="BS89" s="59">
        <v>21.6777941666667</v>
      </c>
      <c r="BT89" s="6">
        <v>20.121282888888899</v>
      </c>
      <c r="BU89" s="6">
        <v>17.029044444444398</v>
      </c>
      <c r="BV89" s="6">
        <v>15.067256666666699</v>
      </c>
      <c r="BW89" s="6">
        <v>13.3193066666667</v>
      </c>
      <c r="BX89" s="6">
        <v>13.40991</v>
      </c>
      <c r="BY89" s="7">
        <v>12.1407035872551</v>
      </c>
    </row>
    <row r="90" spans="2:77" x14ac:dyDescent="0.2">
      <c r="B90" s="28" t="s">
        <v>111</v>
      </c>
      <c r="C90" s="29">
        <v>12.075625</v>
      </c>
      <c r="D90" s="6">
        <v>10.4716</v>
      </c>
      <c r="E90" s="6">
        <v>7.5286666666666697</v>
      </c>
      <c r="F90" s="6">
        <v>9.2506666666666693</v>
      </c>
      <c r="G90" s="6">
        <v>7.1336000000000004</v>
      </c>
      <c r="H90" s="6">
        <v>4.8350799999999996</v>
      </c>
      <c r="I90" s="6">
        <v>6.8993846153846201</v>
      </c>
      <c r="J90" s="58">
        <v>8.6972000000000005</v>
      </c>
      <c r="K90" s="59">
        <v>9.7362812499999993</v>
      </c>
      <c r="L90" s="6">
        <v>9.8676666666666595</v>
      </c>
      <c r="M90" s="6">
        <v>8.4462666666666699</v>
      </c>
      <c r="N90" s="6">
        <v>7.8312799999999996</v>
      </c>
      <c r="O90" s="6">
        <v>5.6965333333333303</v>
      </c>
      <c r="P90" s="6">
        <v>5.0733611111111099</v>
      </c>
      <c r="Q90" s="44">
        <v>4.3213749436829998</v>
      </c>
      <c r="R90" s="45">
        <v>7.1344642857142899</v>
      </c>
      <c r="S90" s="6">
        <v>7.0265142857142902</v>
      </c>
      <c r="T90" s="6">
        <v>6.0369523809523802</v>
      </c>
      <c r="U90" s="6">
        <v>6.9662857142857098</v>
      </c>
      <c r="V90" s="6">
        <v>6.1230857142857102</v>
      </c>
      <c r="W90" s="6">
        <v>5.1969257142857099</v>
      </c>
      <c r="X90" s="6">
        <v>5.7606263736263701</v>
      </c>
      <c r="Y90" s="58">
        <v>6.9669333333333299</v>
      </c>
      <c r="Z90" s="59">
        <v>7.5557708333333302</v>
      </c>
      <c r="AA90" s="6">
        <v>6.5961249999999998</v>
      </c>
      <c r="AB90" s="6">
        <v>5.3216666666666699</v>
      </c>
      <c r="AC90" s="6">
        <v>4.9400666666666702</v>
      </c>
      <c r="AD90" s="6">
        <v>4.9400666666666702</v>
      </c>
      <c r="AE90" s="6">
        <v>5.0864305555555598</v>
      </c>
      <c r="AF90" s="44">
        <v>4.6806094686586297</v>
      </c>
      <c r="AG90" s="45">
        <v>1.08</v>
      </c>
      <c r="AH90" s="6">
        <v>0.99</v>
      </c>
      <c r="AI90" s="6">
        <v>0.74</v>
      </c>
      <c r="AJ90" s="6">
        <v>0.92</v>
      </c>
      <c r="AK90" s="6">
        <v>0.73</v>
      </c>
      <c r="AL90" s="6">
        <v>0.53</v>
      </c>
      <c r="AM90" s="6">
        <v>0.7</v>
      </c>
      <c r="AN90" s="58">
        <v>0.89</v>
      </c>
      <c r="AO90" s="59">
        <v>0.94</v>
      </c>
      <c r="AP90" s="6">
        <v>0.91</v>
      </c>
      <c r="AQ90" s="6">
        <v>0.49</v>
      </c>
      <c r="AR90" s="6">
        <v>0.49</v>
      </c>
      <c r="AS90" s="6">
        <v>0.49</v>
      </c>
      <c r="AT90" s="6">
        <v>0.49</v>
      </c>
      <c r="AU90" s="44">
        <v>0.49</v>
      </c>
      <c r="AV90" s="45">
        <v>1.3</v>
      </c>
      <c r="AW90" s="6">
        <v>1.3</v>
      </c>
      <c r="AX90" s="6">
        <v>1.3</v>
      </c>
      <c r="AY90" s="6">
        <v>1.3</v>
      </c>
      <c r="AZ90" s="6">
        <v>1.3</v>
      </c>
      <c r="BA90" s="6">
        <v>1.3</v>
      </c>
      <c r="BB90" s="6">
        <v>1.3</v>
      </c>
      <c r="BC90" s="58">
        <v>1.3</v>
      </c>
      <c r="BD90" s="59">
        <v>1.3</v>
      </c>
      <c r="BE90" s="6">
        <v>1.3</v>
      </c>
      <c r="BF90" s="6">
        <v>1.3</v>
      </c>
      <c r="BG90" s="6">
        <v>1.3</v>
      </c>
      <c r="BH90" s="6">
        <v>1.3</v>
      </c>
      <c r="BI90" s="6">
        <v>1.3</v>
      </c>
      <c r="BJ90" s="44">
        <v>1.3</v>
      </c>
      <c r="BK90" s="45">
        <v>21.590089285714299</v>
      </c>
      <c r="BL90" s="6">
        <v>19.7881142857143</v>
      </c>
      <c r="BM90" s="6">
        <v>15.605619047618999</v>
      </c>
      <c r="BN90" s="6">
        <v>18.436952380952398</v>
      </c>
      <c r="BO90" s="6">
        <v>15.286685714285699</v>
      </c>
      <c r="BP90" s="6">
        <v>11.862005714285701</v>
      </c>
      <c r="BQ90" s="6">
        <v>14.660010989011001</v>
      </c>
      <c r="BR90" s="58">
        <v>17.854133333333301</v>
      </c>
      <c r="BS90" s="59">
        <v>19.532052083333301</v>
      </c>
      <c r="BT90" s="6">
        <v>18.673791666666698</v>
      </c>
      <c r="BU90" s="6">
        <v>15.557933333333301</v>
      </c>
      <c r="BV90" s="6">
        <v>14.561346666666701</v>
      </c>
      <c r="BW90" s="6">
        <v>12.426600000000001</v>
      </c>
      <c r="BX90" s="6">
        <v>11.9497916666667</v>
      </c>
      <c r="BY90" s="7">
        <v>10.7919844123416</v>
      </c>
    </row>
    <row r="91" spans="2:77" x14ac:dyDescent="0.2">
      <c r="B91" s="28" t="s">
        <v>110</v>
      </c>
      <c r="C91" s="29">
        <v>13.4220982142857</v>
      </c>
      <c r="D91" s="6">
        <v>11.191428571428601</v>
      </c>
      <c r="E91" s="6">
        <v>8.8619047619047606</v>
      </c>
      <c r="F91" s="6">
        <v>9.4892857142857103</v>
      </c>
      <c r="G91" s="6">
        <v>8.0842857142857092</v>
      </c>
      <c r="H91" s="6">
        <v>6.5902857142857103</v>
      </c>
      <c r="I91" s="6">
        <v>6.4927472527472503</v>
      </c>
      <c r="J91" s="58">
        <v>8.6362500000000004</v>
      </c>
      <c r="K91" s="59">
        <v>9.2632812500000004</v>
      </c>
      <c r="L91" s="6">
        <v>8.3470833333333303</v>
      </c>
      <c r="M91" s="6">
        <v>7.3079999999999998</v>
      </c>
      <c r="N91" s="6">
        <v>4.8251999999999997</v>
      </c>
      <c r="O91" s="6">
        <v>4.40001</v>
      </c>
      <c r="P91" s="6">
        <v>3.7573033333333301</v>
      </c>
      <c r="Q91" s="44">
        <v>3.12427684494302</v>
      </c>
      <c r="R91" s="45">
        <v>8.5053571428571395</v>
      </c>
      <c r="S91" s="6">
        <v>8.3922857142857108</v>
      </c>
      <c r="T91" s="6">
        <v>7.3957142857142903</v>
      </c>
      <c r="U91" s="6">
        <v>8.3995238095238101</v>
      </c>
      <c r="V91" s="6">
        <v>7.5168571428571402</v>
      </c>
      <c r="W91" s="6">
        <v>6.5600571428571399</v>
      </c>
      <c r="X91" s="6">
        <v>7.4778269230769201</v>
      </c>
      <c r="Y91" s="58">
        <v>8.4</v>
      </c>
      <c r="Z91" s="59">
        <v>9.53125</v>
      </c>
      <c r="AA91" s="6">
        <v>9.4733333333333292</v>
      </c>
      <c r="AB91" s="6">
        <v>6.6994999999999996</v>
      </c>
      <c r="AC91" s="6">
        <v>6.6635749999999998</v>
      </c>
      <c r="AD91" s="6">
        <v>6.2569999999999997</v>
      </c>
      <c r="AE91" s="6">
        <v>6.3034666666666697</v>
      </c>
      <c r="AF91" s="44">
        <v>5.9654856834000496</v>
      </c>
      <c r="AG91" s="45">
        <v>0.89744844196428597</v>
      </c>
      <c r="AH91" s="6">
        <v>0.79818364285714305</v>
      </c>
      <c r="AI91" s="6">
        <v>0.694519833333333</v>
      </c>
      <c r="AJ91" s="6">
        <v>0.72243828571428603</v>
      </c>
      <c r="AK91" s="6">
        <v>0.659915785714286</v>
      </c>
      <c r="AL91" s="6">
        <v>0.59343278571428604</v>
      </c>
      <c r="AM91" s="6">
        <v>0.58909232417582402</v>
      </c>
      <c r="AN91" s="58">
        <v>0.68447819642857199</v>
      </c>
      <c r="AO91" s="59">
        <v>0.71238108705357195</v>
      </c>
      <c r="AP91" s="6">
        <v>0.67161027976190502</v>
      </c>
      <c r="AQ91" s="6">
        <v>0.62518099999999999</v>
      </c>
      <c r="AR91" s="6">
        <v>0.48969479999999999</v>
      </c>
      <c r="AS91" s="6">
        <v>0.44461538642857101</v>
      </c>
      <c r="AT91" s="6">
        <v>0.42437012642857103</v>
      </c>
      <c r="AU91" s="44">
        <v>0.40442979204427698</v>
      </c>
      <c r="AV91" s="45">
        <v>1.3</v>
      </c>
      <c r="AW91" s="6">
        <v>1.3</v>
      </c>
      <c r="AX91" s="6">
        <v>1.3</v>
      </c>
      <c r="AY91" s="6">
        <v>1.3</v>
      </c>
      <c r="AZ91" s="6">
        <v>1.3</v>
      </c>
      <c r="BA91" s="6">
        <v>1.3</v>
      </c>
      <c r="BB91" s="6">
        <v>1.3</v>
      </c>
      <c r="BC91" s="58">
        <v>1.3</v>
      </c>
      <c r="BD91" s="59">
        <v>1.3</v>
      </c>
      <c r="BE91" s="6">
        <v>1.3</v>
      </c>
      <c r="BF91" s="6">
        <v>1.3</v>
      </c>
      <c r="BG91" s="6">
        <v>1.3</v>
      </c>
      <c r="BH91" s="6">
        <v>1.3</v>
      </c>
      <c r="BI91" s="6">
        <v>1.3</v>
      </c>
      <c r="BJ91" s="44">
        <v>1.3</v>
      </c>
      <c r="BK91" s="45">
        <v>24.124903799107098</v>
      </c>
      <c r="BL91" s="6">
        <v>21.681897928571399</v>
      </c>
      <c r="BM91" s="6">
        <v>18.252138880952401</v>
      </c>
      <c r="BN91" s="6">
        <v>19.9112478095238</v>
      </c>
      <c r="BO91" s="6">
        <v>17.561058642857098</v>
      </c>
      <c r="BP91" s="6">
        <v>15.043775642857099</v>
      </c>
      <c r="BQ91" s="6">
        <v>15.859666499999999</v>
      </c>
      <c r="BR91" s="58">
        <v>19.0207281964286</v>
      </c>
      <c r="BS91" s="59">
        <v>20.8069123370536</v>
      </c>
      <c r="BT91" s="6">
        <v>19.792026946428599</v>
      </c>
      <c r="BU91" s="6">
        <v>15.932681000000001</v>
      </c>
      <c r="BV91" s="6">
        <v>13.2784698</v>
      </c>
      <c r="BW91" s="6">
        <v>12.4016253864286</v>
      </c>
      <c r="BX91" s="6">
        <v>11.785140126428599</v>
      </c>
      <c r="BY91" s="7">
        <v>10.7941923203873</v>
      </c>
    </row>
    <row r="92" spans="2:77" x14ac:dyDescent="0.2">
      <c r="B92" s="28" t="s">
        <v>109</v>
      </c>
      <c r="C92" s="29">
        <v>11.396160714285701</v>
      </c>
      <c r="D92" s="6">
        <v>9.9094285714285704</v>
      </c>
      <c r="E92" s="6">
        <v>7.1985714285714302</v>
      </c>
      <c r="F92" s="6">
        <v>8.9182857142857106</v>
      </c>
      <c r="G92" s="6">
        <v>6.8749714285714303</v>
      </c>
      <c r="H92" s="6">
        <v>4.7294914285714302</v>
      </c>
      <c r="I92" s="6">
        <v>7.05468131868132</v>
      </c>
      <c r="J92" s="58">
        <v>8.3855714285714296</v>
      </c>
      <c r="K92" s="59">
        <v>15.834495</v>
      </c>
      <c r="L92" s="6">
        <v>9.5185499999999994</v>
      </c>
      <c r="M92" s="6">
        <v>7.2736000000000001</v>
      </c>
      <c r="N92" s="6">
        <v>6.6920799999999998</v>
      </c>
      <c r="O92" s="6">
        <v>5.0653666666666703</v>
      </c>
      <c r="P92" s="6">
        <v>4.7212777777777797</v>
      </c>
      <c r="Q92" s="44">
        <v>4.1151948795004003</v>
      </c>
      <c r="R92" s="45">
        <v>7.0269047619047598</v>
      </c>
      <c r="S92" s="6">
        <v>6.9988571428571396</v>
      </c>
      <c r="T92" s="6">
        <v>6.6615873015872999</v>
      </c>
      <c r="U92" s="6">
        <v>7.0143492063492099</v>
      </c>
      <c r="V92" s="6">
        <v>6.7046095238095296</v>
      </c>
      <c r="W92" s="6">
        <v>6.3793828571428604</v>
      </c>
      <c r="X92" s="6">
        <v>6.8109010989011001</v>
      </c>
      <c r="Y92" s="58">
        <v>7.0144761904761896</v>
      </c>
      <c r="Z92" s="59">
        <v>6.9815624999999999</v>
      </c>
      <c r="AA92" s="6">
        <v>6.9532999999999996</v>
      </c>
      <c r="AB92" s="6">
        <v>6.4347500000000002</v>
      </c>
      <c r="AC92" s="6">
        <v>6.2233833333333299</v>
      </c>
      <c r="AD92" s="6">
        <v>6.1778666666666702</v>
      </c>
      <c r="AE92" s="6">
        <v>6.2191111111111104</v>
      </c>
      <c r="AF92" s="44">
        <v>6.0003009496478201</v>
      </c>
      <c r="AG92" s="45">
        <v>2.625</v>
      </c>
      <c r="AH92" s="6">
        <v>1.68</v>
      </c>
      <c r="AI92" s="6">
        <v>0.93333333333333302</v>
      </c>
      <c r="AJ92" s="6">
        <v>0.93333333333333302</v>
      </c>
      <c r="AK92" s="6">
        <v>0.56000000000000005</v>
      </c>
      <c r="AL92" s="6">
        <v>0.16800000000000001</v>
      </c>
      <c r="AM92" s="6">
        <v>0.32307692307692298</v>
      </c>
      <c r="AN92" s="58">
        <v>0.56000000000000005</v>
      </c>
      <c r="AO92" s="59">
        <v>0.52500000000000002</v>
      </c>
      <c r="AP92" s="6">
        <v>0.14000000000000001</v>
      </c>
      <c r="AQ92" s="6">
        <v>2.8000000000000001E-2</v>
      </c>
      <c r="AR92" s="6">
        <v>8.3999999999999995E-3</v>
      </c>
      <c r="AS92" s="6">
        <v>8.3999999999999995E-3</v>
      </c>
      <c r="AT92" s="6">
        <v>2.8E-3</v>
      </c>
      <c r="AU92" s="44">
        <v>5.5999999999999995E-4</v>
      </c>
      <c r="AV92" s="45">
        <v>1.3</v>
      </c>
      <c r="AW92" s="6">
        <v>1.3</v>
      </c>
      <c r="AX92" s="6">
        <v>1.3</v>
      </c>
      <c r="AY92" s="6">
        <v>1.3</v>
      </c>
      <c r="AZ92" s="6">
        <v>1.3</v>
      </c>
      <c r="BA92" s="6">
        <v>1.3</v>
      </c>
      <c r="BB92" s="6">
        <v>1.3</v>
      </c>
      <c r="BC92" s="58">
        <v>1.3</v>
      </c>
      <c r="BD92" s="59">
        <v>1.3</v>
      </c>
      <c r="BE92" s="6">
        <v>1.3</v>
      </c>
      <c r="BF92" s="6">
        <v>1.3</v>
      </c>
      <c r="BG92" s="6">
        <v>1.3</v>
      </c>
      <c r="BH92" s="6">
        <v>1.3</v>
      </c>
      <c r="BI92" s="6">
        <v>1.3</v>
      </c>
      <c r="BJ92" s="44">
        <v>1.3</v>
      </c>
      <c r="BK92" s="45">
        <v>22.348065476190499</v>
      </c>
      <c r="BL92" s="6">
        <v>19.888285714285701</v>
      </c>
      <c r="BM92" s="6">
        <v>16.0934920634921</v>
      </c>
      <c r="BN92" s="6">
        <v>18.165968253968298</v>
      </c>
      <c r="BO92" s="6">
        <v>15.439580952381</v>
      </c>
      <c r="BP92" s="6">
        <v>12.5768742857143</v>
      </c>
      <c r="BQ92" s="6">
        <v>15.4886593406593</v>
      </c>
      <c r="BR92" s="58">
        <v>17.260047619047601</v>
      </c>
      <c r="BS92" s="59">
        <v>24.641057499999999</v>
      </c>
      <c r="BT92" s="6">
        <v>17.911850000000001</v>
      </c>
      <c r="BU92" s="6">
        <v>15.036350000000001</v>
      </c>
      <c r="BV92" s="6">
        <v>14.2238633333333</v>
      </c>
      <c r="BW92" s="6">
        <v>12.551633333333299</v>
      </c>
      <c r="BX92" s="6">
        <v>12.2431888888889</v>
      </c>
      <c r="BY92" s="7">
        <v>11.416055829148201</v>
      </c>
    </row>
    <row r="93" spans="2:77" x14ac:dyDescent="0.2">
      <c r="B93" s="28" t="s">
        <v>108</v>
      </c>
      <c r="C93" s="29">
        <v>15.2875</v>
      </c>
      <c r="D93" s="6">
        <v>12.9396</v>
      </c>
      <c r="E93" s="6">
        <v>10.255333333333301</v>
      </c>
      <c r="F93" s="6">
        <v>11.1446666666667</v>
      </c>
      <c r="G93" s="6">
        <v>9.4605999999999995</v>
      </c>
      <c r="H93" s="6">
        <v>7.6681800000000004</v>
      </c>
      <c r="I93" s="6">
        <v>9.1150384615384592</v>
      </c>
      <c r="J93" s="58">
        <v>10.238383333333299</v>
      </c>
      <c r="K93" s="59">
        <v>10.728718750000001</v>
      </c>
      <c r="L93" s="6">
        <v>9.3951555555555508</v>
      </c>
      <c r="M93" s="6">
        <v>8.1199999999999992</v>
      </c>
      <c r="N93" s="6">
        <v>7.2720000000000002</v>
      </c>
      <c r="O93" s="6">
        <v>5.5380000000000003</v>
      </c>
      <c r="P93" s="6">
        <v>4.9859999999999998</v>
      </c>
      <c r="Q93" s="44">
        <v>4.4109600000000002</v>
      </c>
      <c r="R93" s="45">
        <v>8.80833333333333</v>
      </c>
      <c r="S93" s="6">
        <v>8.2208000000000006</v>
      </c>
      <c r="T93" s="6">
        <v>7.0115555555555504</v>
      </c>
      <c r="U93" s="6">
        <v>7.8106666666666698</v>
      </c>
      <c r="V93" s="6">
        <v>6.8987999999999996</v>
      </c>
      <c r="W93" s="6">
        <v>5.9196400000000002</v>
      </c>
      <c r="X93" s="6">
        <v>6.96992307692308</v>
      </c>
      <c r="Y93" s="58">
        <v>7.59767777777778</v>
      </c>
      <c r="Z93" s="59">
        <v>8.0946458333333293</v>
      </c>
      <c r="AA93" s="6">
        <v>7.5271999999999997</v>
      </c>
      <c r="AB93" s="6">
        <v>6.6763333333333303</v>
      </c>
      <c r="AC93" s="6">
        <v>6.3441000000000001</v>
      </c>
      <c r="AD93" s="6">
        <v>6.3441000000000001</v>
      </c>
      <c r="AE93" s="6">
        <v>6.20393333333333</v>
      </c>
      <c r="AF93" s="44">
        <v>5.9105057259218796</v>
      </c>
      <c r="AG93" s="45">
        <v>1.4</v>
      </c>
      <c r="AH93" s="6">
        <v>1.4</v>
      </c>
      <c r="AI93" s="6">
        <v>1.4</v>
      </c>
      <c r="AJ93" s="6">
        <v>1.4</v>
      </c>
      <c r="AK93" s="6">
        <v>1.4</v>
      </c>
      <c r="AL93" s="6">
        <v>1.4</v>
      </c>
      <c r="AM93" s="6">
        <v>1.4</v>
      </c>
      <c r="AN93" s="58">
        <v>1.4</v>
      </c>
      <c r="AO93" s="59">
        <v>1.4</v>
      </c>
      <c r="AP93" s="6">
        <v>1.4</v>
      </c>
      <c r="AQ93" s="6">
        <v>1.4</v>
      </c>
      <c r="AR93" s="6">
        <v>1.4</v>
      </c>
      <c r="AS93" s="6">
        <v>0.9</v>
      </c>
      <c r="AT93" s="6">
        <v>0.9</v>
      </c>
      <c r="AU93" s="44">
        <v>0.9</v>
      </c>
      <c r="AV93" s="45">
        <v>1.3</v>
      </c>
      <c r="AW93" s="6">
        <v>1.3</v>
      </c>
      <c r="AX93" s="6">
        <v>1.3</v>
      </c>
      <c r="AY93" s="6">
        <v>1.3</v>
      </c>
      <c r="AZ93" s="6">
        <v>1.3</v>
      </c>
      <c r="BA93" s="6">
        <v>1.3</v>
      </c>
      <c r="BB93" s="6">
        <v>1.3</v>
      </c>
      <c r="BC93" s="58">
        <v>1.3</v>
      </c>
      <c r="BD93" s="59">
        <v>1.3</v>
      </c>
      <c r="BE93" s="6">
        <v>1.3</v>
      </c>
      <c r="BF93" s="6">
        <v>1.3</v>
      </c>
      <c r="BG93" s="6">
        <v>1.3</v>
      </c>
      <c r="BH93" s="6">
        <v>1.3</v>
      </c>
      <c r="BI93" s="6">
        <v>1.3</v>
      </c>
      <c r="BJ93" s="44">
        <v>1.3</v>
      </c>
      <c r="BK93" s="45">
        <v>26.795833333333299</v>
      </c>
      <c r="BL93" s="6">
        <v>23.860399999999998</v>
      </c>
      <c r="BM93" s="6">
        <v>19.966888888888899</v>
      </c>
      <c r="BN93" s="6">
        <v>21.655333333333299</v>
      </c>
      <c r="BO93" s="6">
        <v>19.0594</v>
      </c>
      <c r="BP93" s="6">
        <v>16.28782</v>
      </c>
      <c r="BQ93" s="6">
        <v>18.784961538461499</v>
      </c>
      <c r="BR93" s="58">
        <v>20.536061111111099</v>
      </c>
      <c r="BS93" s="59">
        <v>21.523364583333301</v>
      </c>
      <c r="BT93" s="6">
        <v>19.6223555555556</v>
      </c>
      <c r="BU93" s="6">
        <v>17.4963333333333</v>
      </c>
      <c r="BV93" s="6">
        <v>16.316099999999999</v>
      </c>
      <c r="BW93" s="6">
        <v>14.082100000000001</v>
      </c>
      <c r="BX93" s="6">
        <v>13.3899333333333</v>
      </c>
      <c r="BY93" s="7">
        <v>12.5214657259219</v>
      </c>
    </row>
    <row r="94" spans="2:77" x14ac:dyDescent="0.2">
      <c r="B94" s="28" t="s">
        <v>107</v>
      </c>
      <c r="C94" s="29">
        <v>11.6</v>
      </c>
      <c r="D94" s="6">
        <v>9.7100000000000009</v>
      </c>
      <c r="E94" s="6">
        <v>8.2166666666666703</v>
      </c>
      <c r="F94" s="6">
        <v>8.2166666666666703</v>
      </c>
      <c r="G94" s="6">
        <v>7.47</v>
      </c>
      <c r="H94" s="6">
        <v>7.31</v>
      </c>
      <c r="I94" s="6">
        <v>7.64230769230769</v>
      </c>
      <c r="J94" s="58">
        <v>8.75</v>
      </c>
      <c r="K94" s="59">
        <v>8.6</v>
      </c>
      <c r="L94" s="6">
        <v>7.55</v>
      </c>
      <c r="M94" s="6">
        <v>9.5942000000000007</v>
      </c>
      <c r="N94" s="6">
        <v>8.8298000000000005</v>
      </c>
      <c r="O94" s="6">
        <v>8.2731999999999992</v>
      </c>
      <c r="P94" s="6">
        <v>7.5598000000000001</v>
      </c>
      <c r="Q94" s="44">
        <v>6.9779999999999998</v>
      </c>
      <c r="R94" s="45">
        <v>9.0957142857142905</v>
      </c>
      <c r="S94" s="6">
        <v>8.9625142857142901</v>
      </c>
      <c r="T94" s="6">
        <v>7.8236190476190499</v>
      </c>
      <c r="U94" s="6">
        <v>8.9089523809523801</v>
      </c>
      <c r="V94" s="6">
        <v>7.9307428571428602</v>
      </c>
      <c r="W94" s="6">
        <v>6.8592228571428597</v>
      </c>
      <c r="X94" s="6">
        <v>7.6662417582417604</v>
      </c>
      <c r="Y94" s="58">
        <v>8.9096571428571405</v>
      </c>
      <c r="Z94" s="59">
        <v>9.6513749999999998</v>
      </c>
      <c r="AA94" s="6">
        <v>9.5930999999999997</v>
      </c>
      <c r="AB94" s="6">
        <v>6.9138000000000002</v>
      </c>
      <c r="AC94" s="6">
        <v>6.6169000000000002</v>
      </c>
      <c r="AD94" s="6">
        <v>6.5189000000000004</v>
      </c>
      <c r="AE94" s="6">
        <v>6.7652000000000001</v>
      </c>
      <c r="AF94" s="44">
        <v>6.4053258442410401</v>
      </c>
      <c r="AG94" s="45">
        <v>2.64</v>
      </c>
      <c r="AH94" s="6">
        <v>2.64</v>
      </c>
      <c r="AI94" s="6">
        <v>2.64</v>
      </c>
      <c r="AJ94" s="6">
        <v>2.64</v>
      </c>
      <c r="AK94" s="6">
        <v>2.64</v>
      </c>
      <c r="AL94" s="6">
        <v>2.64</v>
      </c>
      <c r="AM94" s="6">
        <v>2.64</v>
      </c>
      <c r="AN94" s="58">
        <v>2.64</v>
      </c>
      <c r="AO94" s="59">
        <v>2.64</v>
      </c>
      <c r="AP94" s="6">
        <v>2.64</v>
      </c>
      <c r="AQ94" s="6">
        <v>2.64</v>
      </c>
      <c r="AR94" s="6">
        <v>2.64</v>
      </c>
      <c r="AS94" s="6">
        <v>2.64</v>
      </c>
      <c r="AT94" s="6">
        <v>1.64</v>
      </c>
      <c r="AU94" s="44">
        <v>1</v>
      </c>
      <c r="AV94" s="45">
        <v>1.3</v>
      </c>
      <c r="AW94" s="6">
        <v>1.3</v>
      </c>
      <c r="AX94" s="6">
        <v>1.3</v>
      </c>
      <c r="AY94" s="6">
        <v>1.3</v>
      </c>
      <c r="AZ94" s="6">
        <v>1.3</v>
      </c>
      <c r="BA94" s="6">
        <v>1.3</v>
      </c>
      <c r="BB94" s="6">
        <v>1.3</v>
      </c>
      <c r="BC94" s="58">
        <v>1.3</v>
      </c>
      <c r="BD94" s="59">
        <v>1.3</v>
      </c>
      <c r="BE94" s="6">
        <v>1.3</v>
      </c>
      <c r="BF94" s="6">
        <v>1.3</v>
      </c>
      <c r="BG94" s="6">
        <v>1.3</v>
      </c>
      <c r="BH94" s="6">
        <v>1.3</v>
      </c>
      <c r="BI94" s="6">
        <v>1.3</v>
      </c>
      <c r="BJ94" s="44">
        <v>1.3</v>
      </c>
      <c r="BK94" s="45">
        <v>24.6357142857143</v>
      </c>
      <c r="BL94" s="6">
        <v>22.612514285714301</v>
      </c>
      <c r="BM94" s="6">
        <v>19.980285714285699</v>
      </c>
      <c r="BN94" s="6">
        <v>21.065619047618998</v>
      </c>
      <c r="BO94" s="6">
        <v>19.340742857142899</v>
      </c>
      <c r="BP94" s="6">
        <v>18.1092228571429</v>
      </c>
      <c r="BQ94" s="6">
        <v>19.248549450549501</v>
      </c>
      <c r="BR94" s="58">
        <v>21.599657142857101</v>
      </c>
      <c r="BS94" s="59">
        <v>22.191375000000001</v>
      </c>
      <c r="BT94" s="6">
        <v>21.083100000000002</v>
      </c>
      <c r="BU94" s="6">
        <v>20.448</v>
      </c>
      <c r="BV94" s="6">
        <v>19.386700000000001</v>
      </c>
      <c r="BW94" s="6">
        <v>18.732099999999999</v>
      </c>
      <c r="BX94" s="6">
        <v>17.265000000000001</v>
      </c>
      <c r="BY94" s="7">
        <v>15.683325844241001</v>
      </c>
    </row>
    <row r="95" spans="2:77" x14ac:dyDescent="0.2">
      <c r="B95" s="28" t="s">
        <v>106</v>
      </c>
      <c r="C95" s="29">
        <v>8.7565000000000008</v>
      </c>
      <c r="D95" s="6">
        <v>7.9476000000000004</v>
      </c>
      <c r="E95" s="6">
        <v>6.476</v>
      </c>
      <c r="F95" s="6">
        <v>5.8192000000000004</v>
      </c>
      <c r="G95" s="6">
        <v>5.4779999999999998</v>
      </c>
      <c r="H95" s="6">
        <v>5.0566666666666702</v>
      </c>
      <c r="I95" s="6">
        <v>4.2389868358327796</v>
      </c>
      <c r="J95" s="58">
        <v>10.199999999999999</v>
      </c>
      <c r="K95" s="59">
        <v>8.58</v>
      </c>
      <c r="L95" s="6">
        <v>7.3</v>
      </c>
      <c r="M95" s="6">
        <v>7.3</v>
      </c>
      <c r="N95" s="6">
        <v>6.66</v>
      </c>
      <c r="O95" s="6">
        <v>5.0961600000000002</v>
      </c>
      <c r="P95" s="6">
        <v>7.0929230769230802</v>
      </c>
      <c r="Q95" s="44">
        <v>6.66</v>
      </c>
      <c r="R95" s="45">
        <v>6.6135000000000002</v>
      </c>
      <c r="S95" s="6">
        <v>6.6648666666666703</v>
      </c>
      <c r="T95" s="6">
        <v>6.6</v>
      </c>
      <c r="U95" s="6">
        <v>6.4462000000000002</v>
      </c>
      <c r="V95" s="6">
        <v>6.4462000000000002</v>
      </c>
      <c r="W95" s="6">
        <v>6.5880666666666698</v>
      </c>
      <c r="X95" s="6">
        <v>6.3853657731652298</v>
      </c>
      <c r="Y95" s="58">
        <v>6.9</v>
      </c>
      <c r="Z95" s="59">
        <v>6.9</v>
      </c>
      <c r="AA95" s="6">
        <v>6.9</v>
      </c>
      <c r="AB95" s="6">
        <v>6.9</v>
      </c>
      <c r="AC95" s="6">
        <v>6.9</v>
      </c>
      <c r="AD95" s="6">
        <v>6.1027199999999997</v>
      </c>
      <c r="AE95" s="6">
        <v>6.67969230769231</v>
      </c>
      <c r="AF95" s="44">
        <v>6.9</v>
      </c>
      <c r="AG95" s="45">
        <v>1.05078</v>
      </c>
      <c r="AH95" s="6">
        <v>0.953712</v>
      </c>
      <c r="AI95" s="6">
        <v>0.77712000000000003</v>
      </c>
      <c r="AJ95" s="6">
        <v>0.69830400000000004</v>
      </c>
      <c r="AK95" s="6">
        <v>0.65736000000000006</v>
      </c>
      <c r="AL95" s="6">
        <v>0.60680000000000001</v>
      </c>
      <c r="AM95" s="6">
        <v>0.50867841599999997</v>
      </c>
      <c r="AN95" s="58">
        <v>1.224</v>
      </c>
      <c r="AO95" s="59">
        <v>1.0296000000000001</v>
      </c>
      <c r="AP95" s="6">
        <v>0.876</v>
      </c>
      <c r="AQ95" s="6">
        <v>0.876</v>
      </c>
      <c r="AR95" s="6">
        <v>0.79920000000000002</v>
      </c>
      <c r="AS95" s="6">
        <v>0.61153919999999995</v>
      </c>
      <c r="AT95" s="6">
        <v>0.85115076923076904</v>
      </c>
      <c r="AU95" s="44">
        <v>0.79920000000000002</v>
      </c>
      <c r="AV95" s="45">
        <v>1.3</v>
      </c>
      <c r="AW95" s="6">
        <v>1.3</v>
      </c>
      <c r="AX95" s="6">
        <v>1.3</v>
      </c>
      <c r="AY95" s="6">
        <v>1.3</v>
      </c>
      <c r="AZ95" s="6">
        <v>1.3</v>
      </c>
      <c r="BA95" s="6">
        <v>1.3</v>
      </c>
      <c r="BB95" s="6">
        <v>1.3</v>
      </c>
      <c r="BC95" s="58">
        <v>1.3</v>
      </c>
      <c r="BD95" s="59">
        <v>1.3</v>
      </c>
      <c r="BE95" s="6">
        <v>1.3</v>
      </c>
      <c r="BF95" s="6">
        <v>1.3</v>
      </c>
      <c r="BG95" s="6">
        <v>1.3</v>
      </c>
      <c r="BH95" s="6">
        <v>1.3</v>
      </c>
      <c r="BI95" s="6">
        <v>1.3</v>
      </c>
      <c r="BJ95" s="44">
        <v>1.3</v>
      </c>
      <c r="BK95" s="45">
        <v>17.720780000000001</v>
      </c>
      <c r="BL95" s="6">
        <v>16.866178666666698</v>
      </c>
      <c r="BM95" s="6">
        <v>15.153119999999999</v>
      </c>
      <c r="BN95" s="6">
        <v>14.263704000000001</v>
      </c>
      <c r="BO95" s="6">
        <v>13.88156</v>
      </c>
      <c r="BP95" s="6">
        <v>13.5515333333333</v>
      </c>
      <c r="BQ95" s="6">
        <v>12.433031024998</v>
      </c>
      <c r="BR95" s="58">
        <v>19.623999999999999</v>
      </c>
      <c r="BS95" s="59">
        <v>17.8096</v>
      </c>
      <c r="BT95" s="6">
        <v>16.376000000000001</v>
      </c>
      <c r="BU95" s="6">
        <v>16.376000000000001</v>
      </c>
      <c r="BV95" s="6">
        <v>15.6592</v>
      </c>
      <c r="BW95" s="6">
        <v>13.110419200000001</v>
      </c>
      <c r="BX95" s="6">
        <v>15.9237661538462</v>
      </c>
      <c r="BY95" s="7">
        <v>15.6592</v>
      </c>
    </row>
    <row r="96" spans="2:77" x14ac:dyDescent="0.2">
      <c r="B96" s="28" t="s">
        <v>105</v>
      </c>
      <c r="C96" s="29">
        <v>11.3508333333333</v>
      </c>
      <c r="D96" s="6">
        <v>9.3648000000000007</v>
      </c>
      <c r="E96" s="6">
        <v>6.8471111111111096</v>
      </c>
      <c r="F96" s="6">
        <v>7.8521111111111104</v>
      </c>
      <c r="G96" s="6">
        <v>6.2113666666666703</v>
      </c>
      <c r="H96" s="6">
        <v>4.4534099999999999</v>
      </c>
      <c r="I96" s="6">
        <v>5.4154038461538496</v>
      </c>
      <c r="J96" s="58">
        <v>7.1060027777777801</v>
      </c>
      <c r="K96" s="59">
        <v>7.5203802083333304</v>
      </c>
      <c r="L96" s="6">
        <v>7.3156679999999996</v>
      </c>
      <c r="M96" s="6">
        <v>5.0081911111111097</v>
      </c>
      <c r="N96" s="6">
        <v>4.4483906666666702</v>
      </c>
      <c r="O96" s="6">
        <v>4.4483906666666702</v>
      </c>
      <c r="P96" s="6">
        <v>4.2268413333333301</v>
      </c>
      <c r="Q96" s="44">
        <v>3.7122814355498002</v>
      </c>
      <c r="R96" s="45">
        <v>7.05</v>
      </c>
      <c r="S96" s="6">
        <v>6.9640000000000004</v>
      </c>
      <c r="T96" s="6">
        <v>6.0466666666666704</v>
      </c>
      <c r="U96" s="6">
        <v>6.9466666666666699</v>
      </c>
      <c r="V96" s="6">
        <v>6.1459999999999999</v>
      </c>
      <c r="W96" s="6">
        <v>5.2737999999999996</v>
      </c>
      <c r="X96" s="6">
        <v>6.1723076923076903</v>
      </c>
      <c r="Y96" s="58">
        <v>6.9471666666666696</v>
      </c>
      <c r="Z96" s="59">
        <v>7.3809374999999999</v>
      </c>
      <c r="AA96" s="6">
        <v>7.1349083333333301</v>
      </c>
      <c r="AB96" s="6">
        <v>7.1248611111111098</v>
      </c>
      <c r="AC96" s="6">
        <v>6.7250416666666704</v>
      </c>
      <c r="AD96" s="6">
        <v>6.7250416666666704</v>
      </c>
      <c r="AE96" s="6">
        <v>7.04725</v>
      </c>
      <c r="AF96" s="44">
        <v>6.6920640180357802</v>
      </c>
      <c r="AG96" s="45">
        <v>1.25</v>
      </c>
      <c r="AH96" s="6">
        <v>1.25</v>
      </c>
      <c r="AI96" s="6">
        <v>1.25</v>
      </c>
      <c r="AJ96" s="6">
        <v>1.25</v>
      </c>
      <c r="AK96" s="6">
        <v>1.25</v>
      </c>
      <c r="AL96" s="6">
        <v>1.25</v>
      </c>
      <c r="AM96" s="6">
        <v>1.25</v>
      </c>
      <c r="AN96" s="58">
        <v>1.25</v>
      </c>
      <c r="AO96" s="59">
        <v>1.25</v>
      </c>
      <c r="AP96" s="6">
        <v>1.25</v>
      </c>
      <c r="AQ96" s="6">
        <v>1.25</v>
      </c>
      <c r="AR96" s="6">
        <v>1.25</v>
      </c>
      <c r="AS96" s="6">
        <v>1.25</v>
      </c>
      <c r="AT96" s="6">
        <v>1.25</v>
      </c>
      <c r="AU96" s="44">
        <v>1.25</v>
      </c>
      <c r="AV96" s="45">
        <v>1.3</v>
      </c>
      <c r="AW96" s="6">
        <v>1.3</v>
      </c>
      <c r="AX96" s="6">
        <v>1.3</v>
      </c>
      <c r="AY96" s="6">
        <v>1.3</v>
      </c>
      <c r="AZ96" s="6">
        <v>1.3</v>
      </c>
      <c r="BA96" s="6">
        <v>1.3</v>
      </c>
      <c r="BB96" s="6">
        <v>1.3</v>
      </c>
      <c r="BC96" s="58">
        <v>1.3</v>
      </c>
      <c r="BD96" s="59">
        <v>1.3</v>
      </c>
      <c r="BE96" s="6">
        <v>1.3</v>
      </c>
      <c r="BF96" s="6">
        <v>1.3</v>
      </c>
      <c r="BG96" s="6">
        <v>1.3</v>
      </c>
      <c r="BH96" s="6">
        <v>1.3</v>
      </c>
      <c r="BI96" s="6">
        <v>1.3</v>
      </c>
      <c r="BJ96" s="44">
        <v>1.3</v>
      </c>
      <c r="BK96" s="45">
        <v>20.9508333333333</v>
      </c>
      <c r="BL96" s="6">
        <v>18.878799999999998</v>
      </c>
      <c r="BM96" s="6">
        <v>15.4437777777778</v>
      </c>
      <c r="BN96" s="6">
        <v>17.348777777777801</v>
      </c>
      <c r="BO96" s="6">
        <v>14.9073666666667</v>
      </c>
      <c r="BP96" s="6">
        <v>12.27721</v>
      </c>
      <c r="BQ96" s="6">
        <v>14.137711538461501</v>
      </c>
      <c r="BR96" s="58">
        <v>16.603169444444401</v>
      </c>
      <c r="BS96" s="59">
        <v>17.451317708333299</v>
      </c>
      <c r="BT96" s="6">
        <v>17.000576333333299</v>
      </c>
      <c r="BU96" s="6">
        <v>14.6830522222222</v>
      </c>
      <c r="BV96" s="6">
        <v>13.723432333333299</v>
      </c>
      <c r="BW96" s="6">
        <v>13.723432333333299</v>
      </c>
      <c r="BX96" s="6">
        <v>13.8240913333333</v>
      </c>
      <c r="BY96" s="7">
        <v>12.954345453585599</v>
      </c>
    </row>
    <row r="97" spans="2:77" x14ac:dyDescent="0.2">
      <c r="B97" s="28" t="s">
        <v>104</v>
      </c>
      <c r="C97" s="29">
        <v>16.600000000000001</v>
      </c>
      <c r="D97" s="6">
        <v>14.44</v>
      </c>
      <c r="E97" s="6">
        <v>11.023999999999999</v>
      </c>
      <c r="F97" s="6">
        <v>12.194000000000001</v>
      </c>
      <c r="G97" s="6">
        <v>10.139799999999999</v>
      </c>
      <c r="H97" s="6">
        <v>7.9419399999999998</v>
      </c>
      <c r="I97" s="6">
        <v>8.9937307692307709</v>
      </c>
      <c r="J97" s="58">
        <v>11.181316666666699</v>
      </c>
      <c r="K97" s="59">
        <v>11.650218750000001</v>
      </c>
      <c r="L97" s="6">
        <v>10.6418944444444</v>
      </c>
      <c r="M97" s="6">
        <v>8.9019444444444407</v>
      </c>
      <c r="N97" s="6">
        <v>8.4208166666666706</v>
      </c>
      <c r="O97" s="6">
        <v>6.1853499999999997</v>
      </c>
      <c r="P97" s="6">
        <v>5.8333000000000004</v>
      </c>
      <c r="Q97" s="44">
        <v>5.2940724383311801</v>
      </c>
      <c r="R97" s="45">
        <v>7.6</v>
      </c>
      <c r="S97" s="6">
        <v>7.6</v>
      </c>
      <c r="T97" s="6">
        <v>7.2675555555555604</v>
      </c>
      <c r="U97" s="6">
        <v>7.4775555555555604</v>
      </c>
      <c r="V97" s="6">
        <v>7.2907333333333302</v>
      </c>
      <c r="W97" s="6">
        <v>7.0872200000000003</v>
      </c>
      <c r="X97" s="6">
        <v>7.3400384615384597</v>
      </c>
      <c r="Y97" s="58">
        <v>7.4776722222222203</v>
      </c>
      <c r="Z97" s="59">
        <v>7.5788854166666697</v>
      </c>
      <c r="AA97" s="6">
        <v>7.56120555555556</v>
      </c>
      <c r="AB97" s="6">
        <v>5.4</v>
      </c>
      <c r="AC97" s="6">
        <v>5.4</v>
      </c>
      <c r="AD97" s="6">
        <v>5.4</v>
      </c>
      <c r="AE97" s="6">
        <v>5.4</v>
      </c>
      <c r="AF97" s="44">
        <v>5.4</v>
      </c>
      <c r="AG97" s="45">
        <v>1.41</v>
      </c>
      <c r="AH97" s="6">
        <v>1.23</v>
      </c>
      <c r="AI97" s="6">
        <v>0.94</v>
      </c>
      <c r="AJ97" s="6">
        <v>1.04</v>
      </c>
      <c r="AK97" s="6">
        <v>0.86</v>
      </c>
      <c r="AL97" s="6">
        <v>0.68</v>
      </c>
      <c r="AM97" s="6">
        <v>0.76</v>
      </c>
      <c r="AN97" s="58">
        <v>0.95</v>
      </c>
      <c r="AO97" s="59">
        <v>0.99</v>
      </c>
      <c r="AP97" s="6">
        <v>0.9</v>
      </c>
      <c r="AQ97" s="6">
        <v>0.27</v>
      </c>
      <c r="AR97" s="6">
        <v>0.08</v>
      </c>
      <c r="AS97" s="6">
        <v>0.08</v>
      </c>
      <c r="AT97" s="6">
        <v>0.03</v>
      </c>
      <c r="AU97" s="44">
        <v>0.01</v>
      </c>
      <c r="AV97" s="45">
        <v>1.3</v>
      </c>
      <c r="AW97" s="6">
        <v>1.3</v>
      </c>
      <c r="AX97" s="6">
        <v>1.3</v>
      </c>
      <c r="AY97" s="6">
        <v>1.3</v>
      </c>
      <c r="AZ97" s="6">
        <v>1.3</v>
      </c>
      <c r="BA97" s="6">
        <v>1.3</v>
      </c>
      <c r="BB97" s="6">
        <v>1.3</v>
      </c>
      <c r="BC97" s="58">
        <v>1.3</v>
      </c>
      <c r="BD97" s="59">
        <v>1.3</v>
      </c>
      <c r="BE97" s="6">
        <v>1.3</v>
      </c>
      <c r="BF97" s="6">
        <v>1.3</v>
      </c>
      <c r="BG97" s="6">
        <v>1.3</v>
      </c>
      <c r="BH97" s="6">
        <v>1.3</v>
      </c>
      <c r="BI97" s="6">
        <v>1.3</v>
      </c>
      <c r="BJ97" s="44">
        <v>1.3</v>
      </c>
      <c r="BK97" s="45">
        <v>26.91</v>
      </c>
      <c r="BL97" s="6">
        <v>24.57</v>
      </c>
      <c r="BM97" s="6">
        <v>20.531555555555599</v>
      </c>
      <c r="BN97" s="6">
        <v>22.011555555555599</v>
      </c>
      <c r="BO97" s="6">
        <v>19.590533333333301</v>
      </c>
      <c r="BP97" s="6">
        <v>17.009160000000001</v>
      </c>
      <c r="BQ97" s="6">
        <v>18.393769230769198</v>
      </c>
      <c r="BR97" s="58">
        <v>20.908988888888899</v>
      </c>
      <c r="BS97" s="59">
        <v>21.5191041666667</v>
      </c>
      <c r="BT97" s="6">
        <v>20.403099999999998</v>
      </c>
      <c r="BU97" s="6">
        <v>15.8719444444444</v>
      </c>
      <c r="BV97" s="6">
        <v>15.2008166666667</v>
      </c>
      <c r="BW97" s="6">
        <v>12.965350000000001</v>
      </c>
      <c r="BX97" s="6">
        <v>12.5633</v>
      </c>
      <c r="BY97" s="7">
        <v>12.0040724383312</v>
      </c>
    </row>
    <row r="98" spans="2:77" x14ac:dyDescent="0.2">
      <c r="B98" s="28" t="s">
        <v>103</v>
      </c>
      <c r="C98" s="29">
        <v>13.8558035714286</v>
      </c>
      <c r="D98" s="6">
        <v>11.3311428571429</v>
      </c>
      <c r="E98" s="6">
        <v>8.2728571428571396</v>
      </c>
      <c r="F98" s="6">
        <v>9.4634285714285706</v>
      </c>
      <c r="G98" s="6">
        <v>7.4734857142857196</v>
      </c>
      <c r="H98" s="6">
        <v>5.3570457142857197</v>
      </c>
      <c r="I98" s="6">
        <v>7.2075604395604396</v>
      </c>
      <c r="J98" s="58">
        <v>8.5038571428571395</v>
      </c>
      <c r="K98" s="59">
        <v>9.625</v>
      </c>
      <c r="L98" s="6">
        <v>8.6013000000000002</v>
      </c>
      <c r="M98" s="6">
        <v>7.1059999999999999</v>
      </c>
      <c r="N98" s="6">
        <v>6.5510000000000002</v>
      </c>
      <c r="O98" s="6">
        <v>5.1058000000000003</v>
      </c>
      <c r="P98" s="6">
        <v>4.7809999999999997</v>
      </c>
      <c r="Q98" s="44">
        <v>4.1947192841768999</v>
      </c>
      <c r="R98" s="45">
        <v>6.0536309523809502</v>
      </c>
      <c r="S98" s="6">
        <v>6.0125714285714302</v>
      </c>
      <c r="T98" s="6">
        <v>5.5483174603174596</v>
      </c>
      <c r="U98" s="6">
        <v>6.0283809523809504</v>
      </c>
      <c r="V98" s="6">
        <v>5.6014095238095196</v>
      </c>
      <c r="W98" s="6">
        <v>5.5455257142857102</v>
      </c>
      <c r="X98" s="6">
        <v>5.9622417582417597</v>
      </c>
      <c r="Y98" s="58">
        <v>6.0288952380952399</v>
      </c>
      <c r="Z98" s="59">
        <v>6.3981250000000003</v>
      </c>
      <c r="AA98" s="6">
        <v>6.4282000000000004</v>
      </c>
      <c r="AB98" s="6">
        <v>5.42</v>
      </c>
      <c r="AC98" s="6">
        <v>5.1984000000000004</v>
      </c>
      <c r="AD98" s="6">
        <v>5.1984000000000004</v>
      </c>
      <c r="AE98" s="6">
        <v>5.1676000000000002</v>
      </c>
      <c r="AF98" s="44">
        <v>4.8748697590008101</v>
      </c>
      <c r="AG98" s="45">
        <v>0.4</v>
      </c>
      <c r="AH98" s="6">
        <v>0.4</v>
      </c>
      <c r="AI98" s="6">
        <v>0.4</v>
      </c>
      <c r="AJ98" s="6">
        <v>0.4</v>
      </c>
      <c r="AK98" s="6">
        <v>0.4</v>
      </c>
      <c r="AL98" s="6">
        <v>0.4</v>
      </c>
      <c r="AM98" s="6">
        <v>0.4</v>
      </c>
      <c r="AN98" s="58">
        <v>0.4</v>
      </c>
      <c r="AO98" s="59">
        <v>0.4</v>
      </c>
      <c r="AP98" s="6">
        <v>0.4</v>
      </c>
      <c r="AQ98" s="6">
        <v>0.4</v>
      </c>
      <c r="AR98" s="6">
        <v>0.4</v>
      </c>
      <c r="AS98" s="6">
        <v>0.4</v>
      </c>
      <c r="AT98" s="6">
        <v>0.4</v>
      </c>
      <c r="AU98" s="44">
        <v>0.4</v>
      </c>
      <c r="AV98" s="45">
        <v>1.3</v>
      </c>
      <c r="AW98" s="6">
        <v>1.3</v>
      </c>
      <c r="AX98" s="6">
        <v>1.3</v>
      </c>
      <c r="AY98" s="6">
        <v>1.3</v>
      </c>
      <c r="AZ98" s="6">
        <v>1.3</v>
      </c>
      <c r="BA98" s="6">
        <v>1.3</v>
      </c>
      <c r="BB98" s="6">
        <v>1.3</v>
      </c>
      <c r="BC98" s="58">
        <v>1.3</v>
      </c>
      <c r="BD98" s="59">
        <v>1.3</v>
      </c>
      <c r="BE98" s="6">
        <v>1.3</v>
      </c>
      <c r="BF98" s="6">
        <v>1.3</v>
      </c>
      <c r="BG98" s="6">
        <v>1.3</v>
      </c>
      <c r="BH98" s="6">
        <v>1.3</v>
      </c>
      <c r="BI98" s="6">
        <v>1.3</v>
      </c>
      <c r="BJ98" s="44">
        <v>1.3</v>
      </c>
      <c r="BK98" s="45">
        <v>21.609434523809501</v>
      </c>
      <c r="BL98" s="6">
        <v>19.043714285714302</v>
      </c>
      <c r="BM98" s="6">
        <v>15.5211746031746</v>
      </c>
      <c r="BN98" s="6">
        <v>17.1918095238095</v>
      </c>
      <c r="BO98" s="6">
        <v>14.774895238095199</v>
      </c>
      <c r="BP98" s="6">
        <v>12.6025714285714</v>
      </c>
      <c r="BQ98" s="6">
        <v>14.869802197802199</v>
      </c>
      <c r="BR98" s="58">
        <v>16.232752380952402</v>
      </c>
      <c r="BS98" s="59">
        <v>17.723125</v>
      </c>
      <c r="BT98" s="6">
        <v>16.729500000000002</v>
      </c>
      <c r="BU98" s="6">
        <v>14.226000000000001</v>
      </c>
      <c r="BV98" s="6">
        <v>13.449400000000001</v>
      </c>
      <c r="BW98" s="6">
        <v>12.004200000000001</v>
      </c>
      <c r="BX98" s="6">
        <v>11.6486</v>
      </c>
      <c r="BY98" s="7">
        <v>10.769589043177699</v>
      </c>
    </row>
    <row r="99" spans="2:77" x14ac:dyDescent="0.2">
      <c r="B99" s="28" t="s">
        <v>102</v>
      </c>
      <c r="C99" s="29">
        <v>15.176145833333299</v>
      </c>
      <c r="D99" s="6">
        <v>12.034800000000001</v>
      </c>
      <c r="E99" s="6">
        <v>8.8548888888888904</v>
      </c>
      <c r="F99" s="6">
        <v>9.6546666666666692</v>
      </c>
      <c r="G99" s="6">
        <v>7.7508999999999997</v>
      </c>
      <c r="H99" s="6">
        <v>5.7412700000000001</v>
      </c>
      <c r="I99" s="6">
        <v>8.2899423076923107</v>
      </c>
      <c r="J99" s="58">
        <v>8.4281694444444408</v>
      </c>
      <c r="K99" s="59">
        <v>9.7474531249999998</v>
      </c>
      <c r="L99" s="6">
        <v>7.8890516666666697</v>
      </c>
      <c r="M99" s="6">
        <v>6.6541333333333297</v>
      </c>
      <c r="N99" s="6">
        <v>6.2843</v>
      </c>
      <c r="O99" s="6">
        <v>4.2676999999999996</v>
      </c>
      <c r="P99" s="6">
        <v>4.0339833333333299</v>
      </c>
      <c r="Q99" s="44">
        <v>3.6268006274411602</v>
      </c>
      <c r="R99" s="45">
        <v>7.87721726190476</v>
      </c>
      <c r="S99" s="6">
        <v>7.8429142857142802</v>
      </c>
      <c r="T99" s="6">
        <v>7.1571746031746004</v>
      </c>
      <c r="U99" s="6">
        <v>7.9119999999999999</v>
      </c>
      <c r="V99" s="6">
        <v>7.2729571428571402</v>
      </c>
      <c r="W99" s="6">
        <v>6.6142551428571403</v>
      </c>
      <c r="X99" s="6">
        <v>7.5145357142857101</v>
      </c>
      <c r="Y99" s="58">
        <v>7.9121599206349202</v>
      </c>
      <c r="Z99" s="59">
        <v>9.2658281250000005</v>
      </c>
      <c r="AA99" s="6">
        <v>7.6259199999999998</v>
      </c>
      <c r="AB99" s="6">
        <v>7.5772000000000004</v>
      </c>
      <c r="AC99" s="6">
        <v>7.3041999999999998</v>
      </c>
      <c r="AD99" s="6">
        <v>7.3041999999999998</v>
      </c>
      <c r="AE99" s="6">
        <v>7.2389400000000004</v>
      </c>
      <c r="AF99" s="44">
        <v>6.61115523761642</v>
      </c>
      <c r="AG99" s="45">
        <v>0.85</v>
      </c>
      <c r="AH99" s="6">
        <v>0.85</v>
      </c>
      <c r="AI99" s="6">
        <v>0.85</v>
      </c>
      <c r="AJ99" s="6">
        <v>0.85</v>
      </c>
      <c r="AK99" s="6">
        <v>0.85</v>
      </c>
      <c r="AL99" s="6">
        <v>0.85</v>
      </c>
      <c r="AM99" s="6">
        <v>0.85</v>
      </c>
      <c r="AN99" s="58">
        <v>0.85</v>
      </c>
      <c r="AO99" s="59">
        <v>0.85</v>
      </c>
      <c r="AP99" s="6">
        <v>0.85</v>
      </c>
      <c r="AQ99" s="6">
        <v>0.85</v>
      </c>
      <c r="AR99" s="6">
        <v>0.85</v>
      </c>
      <c r="AS99" s="6">
        <v>0.7</v>
      </c>
      <c r="AT99" s="6">
        <v>0.7</v>
      </c>
      <c r="AU99" s="44">
        <v>0.7</v>
      </c>
      <c r="AV99" s="45">
        <v>1.3</v>
      </c>
      <c r="AW99" s="6">
        <v>1.3</v>
      </c>
      <c r="AX99" s="6">
        <v>1.3</v>
      </c>
      <c r="AY99" s="6">
        <v>1.3</v>
      </c>
      <c r="AZ99" s="6">
        <v>1.3</v>
      </c>
      <c r="BA99" s="6">
        <v>1.3</v>
      </c>
      <c r="BB99" s="6">
        <v>1.3</v>
      </c>
      <c r="BC99" s="58">
        <v>1.3</v>
      </c>
      <c r="BD99" s="59">
        <v>1.3</v>
      </c>
      <c r="BE99" s="6">
        <v>1.3</v>
      </c>
      <c r="BF99" s="6">
        <v>1.3</v>
      </c>
      <c r="BG99" s="6">
        <v>1.3</v>
      </c>
      <c r="BH99" s="6">
        <v>1.3</v>
      </c>
      <c r="BI99" s="6">
        <v>1.3</v>
      </c>
      <c r="BJ99" s="44">
        <v>1.3</v>
      </c>
      <c r="BK99" s="45">
        <v>25.2033630952381</v>
      </c>
      <c r="BL99" s="6">
        <v>22.0277142857143</v>
      </c>
      <c r="BM99" s="6">
        <v>18.162063492063499</v>
      </c>
      <c r="BN99" s="6">
        <v>19.716666666666701</v>
      </c>
      <c r="BO99" s="6">
        <v>17.173857142857099</v>
      </c>
      <c r="BP99" s="6">
        <v>14.505525142857101</v>
      </c>
      <c r="BQ99" s="6">
        <v>17.954478021978002</v>
      </c>
      <c r="BR99" s="58">
        <v>18.490329365079401</v>
      </c>
      <c r="BS99" s="59">
        <v>21.163281250000001</v>
      </c>
      <c r="BT99" s="6">
        <v>17.664971666666698</v>
      </c>
      <c r="BU99" s="6">
        <v>16.381333333333298</v>
      </c>
      <c r="BV99" s="6">
        <v>15.7385</v>
      </c>
      <c r="BW99" s="6">
        <v>13.571899999999999</v>
      </c>
      <c r="BX99" s="6">
        <v>13.272923333333299</v>
      </c>
      <c r="BY99" s="7">
        <v>12.2379558650576</v>
      </c>
    </row>
    <row r="100" spans="2:77" x14ac:dyDescent="0.2">
      <c r="B100" s="28" t="s">
        <v>101</v>
      </c>
      <c r="C100" s="29">
        <v>7.76547619047619</v>
      </c>
      <c r="D100" s="6">
        <v>6.3814285714285699</v>
      </c>
      <c r="E100" s="6">
        <v>4.6341269841269801</v>
      </c>
      <c r="F100" s="6">
        <v>5.3833333333333302</v>
      </c>
      <c r="G100" s="6">
        <v>4.2157142857142897</v>
      </c>
      <c r="H100" s="6">
        <v>2.97971428571429</v>
      </c>
      <c r="I100" s="6">
        <v>4.1170329670329702</v>
      </c>
      <c r="J100" s="58">
        <v>4.8501587301587303</v>
      </c>
      <c r="K100" s="59">
        <v>6.1437499999999998</v>
      </c>
      <c r="L100" s="6">
        <v>4.8358499999999998</v>
      </c>
      <c r="M100" s="6">
        <v>4.5979999999999999</v>
      </c>
      <c r="N100" s="6">
        <v>4.2949999999999999</v>
      </c>
      <c r="O100" s="6">
        <v>3.6497666666666699</v>
      </c>
      <c r="P100" s="6">
        <v>3.5440722222222201</v>
      </c>
      <c r="Q100" s="44">
        <v>3.3783529158248302</v>
      </c>
      <c r="R100" s="45">
        <v>6.4654761904761902</v>
      </c>
      <c r="S100" s="6">
        <v>6.4314285714285697</v>
      </c>
      <c r="T100" s="6">
        <v>5.7507936507936499</v>
      </c>
      <c r="U100" s="6">
        <v>6.5</v>
      </c>
      <c r="V100" s="6">
        <v>5.8657142857142803</v>
      </c>
      <c r="W100" s="6">
        <v>5.1897142857142802</v>
      </c>
      <c r="X100" s="6">
        <v>6.1054945054944998</v>
      </c>
      <c r="Y100" s="58">
        <v>6.5001587301587298</v>
      </c>
      <c r="Z100" s="59">
        <v>7.84375</v>
      </c>
      <c r="AA100" s="6">
        <v>6.3436666666666701</v>
      </c>
      <c r="AB100" s="6">
        <v>6.39333333333333</v>
      </c>
      <c r="AC100" s="6">
        <v>6.16</v>
      </c>
      <c r="AD100" s="6">
        <v>5.4080000000000004</v>
      </c>
      <c r="AE100" s="6">
        <v>5.3633777777777798</v>
      </c>
      <c r="AF100" s="44">
        <v>5.1666018718744704</v>
      </c>
      <c r="AG100" s="45">
        <v>1.95</v>
      </c>
      <c r="AH100" s="6">
        <v>1.95</v>
      </c>
      <c r="AI100" s="6">
        <v>1.95</v>
      </c>
      <c r="AJ100" s="6">
        <v>1.95</v>
      </c>
      <c r="AK100" s="6">
        <v>1.95</v>
      </c>
      <c r="AL100" s="6">
        <v>1.95</v>
      </c>
      <c r="AM100" s="6">
        <v>1.95</v>
      </c>
      <c r="AN100" s="58">
        <v>1.95</v>
      </c>
      <c r="AO100" s="59">
        <v>1.95</v>
      </c>
      <c r="AP100" s="6">
        <v>1.95</v>
      </c>
      <c r="AQ100" s="6">
        <v>1.95</v>
      </c>
      <c r="AR100" s="6">
        <v>1.95</v>
      </c>
      <c r="AS100" s="6">
        <v>0.5</v>
      </c>
      <c r="AT100" s="6">
        <v>0.5</v>
      </c>
      <c r="AU100" s="44">
        <v>0.5</v>
      </c>
      <c r="AV100" s="45">
        <v>1.3</v>
      </c>
      <c r="AW100" s="6">
        <v>1.3</v>
      </c>
      <c r="AX100" s="6">
        <v>1.3</v>
      </c>
      <c r="AY100" s="6">
        <v>1.3</v>
      </c>
      <c r="AZ100" s="6">
        <v>1.3</v>
      </c>
      <c r="BA100" s="6">
        <v>1.3</v>
      </c>
      <c r="BB100" s="6">
        <v>1.3</v>
      </c>
      <c r="BC100" s="58">
        <v>1.3</v>
      </c>
      <c r="BD100" s="59">
        <v>1.3</v>
      </c>
      <c r="BE100" s="6">
        <v>1.3</v>
      </c>
      <c r="BF100" s="6">
        <v>1.3</v>
      </c>
      <c r="BG100" s="6">
        <v>1.3</v>
      </c>
      <c r="BH100" s="6">
        <v>1.3</v>
      </c>
      <c r="BI100" s="6">
        <v>1.3</v>
      </c>
      <c r="BJ100" s="44">
        <v>1.3</v>
      </c>
      <c r="BK100" s="45">
        <v>17.480952380952399</v>
      </c>
      <c r="BL100" s="6">
        <v>16.062857142857101</v>
      </c>
      <c r="BM100" s="6">
        <v>13.634920634920601</v>
      </c>
      <c r="BN100" s="6">
        <v>15.133333333333301</v>
      </c>
      <c r="BO100" s="6">
        <v>13.331428571428599</v>
      </c>
      <c r="BP100" s="6">
        <v>11.4194285714286</v>
      </c>
      <c r="BQ100" s="6">
        <v>13.472527472527499</v>
      </c>
      <c r="BR100" s="58">
        <v>14.6003174603175</v>
      </c>
      <c r="BS100" s="59">
        <v>17.237500000000001</v>
      </c>
      <c r="BT100" s="6">
        <v>14.4295166666667</v>
      </c>
      <c r="BU100" s="6">
        <v>14.2413333333333</v>
      </c>
      <c r="BV100" s="6">
        <v>13.705</v>
      </c>
      <c r="BW100" s="6">
        <v>10.8577666666667</v>
      </c>
      <c r="BX100" s="6">
        <v>10.70745</v>
      </c>
      <c r="BY100" s="7">
        <v>10.344954787699301</v>
      </c>
    </row>
    <row r="101" spans="2:77" x14ac:dyDescent="0.2">
      <c r="B101" s="28" t="s">
        <v>100</v>
      </c>
      <c r="C101" s="29">
        <v>16.832812499999999</v>
      </c>
      <c r="D101" s="6">
        <v>13.865714285714301</v>
      </c>
      <c r="E101" s="6">
        <v>10.347619047619</v>
      </c>
      <c r="F101" s="6">
        <v>11.617857142857099</v>
      </c>
      <c r="G101" s="6">
        <v>9.3742857142857101</v>
      </c>
      <c r="H101" s="6">
        <v>6.9772857142857099</v>
      </c>
      <c r="I101" s="6">
        <v>8.2405494505494499</v>
      </c>
      <c r="J101" s="58">
        <v>10.4985119047619</v>
      </c>
      <c r="K101" s="59">
        <v>12.08828125</v>
      </c>
      <c r="L101" s="6">
        <v>11.2806</v>
      </c>
      <c r="M101" s="6">
        <v>8.1712000000000007</v>
      </c>
      <c r="N101" s="6">
        <v>6.94895</v>
      </c>
      <c r="O101" s="6">
        <v>4.51457</v>
      </c>
      <c r="P101" s="6">
        <v>4.3079799999999997</v>
      </c>
      <c r="Q101" s="44">
        <v>3.86417501689166</v>
      </c>
      <c r="R101" s="45">
        <v>9.2507812499999993</v>
      </c>
      <c r="S101" s="6">
        <v>8.3621428571428602</v>
      </c>
      <c r="T101" s="6">
        <v>7.2011904761904804</v>
      </c>
      <c r="U101" s="6">
        <v>7.6977380952381003</v>
      </c>
      <c r="V101" s="6">
        <v>6.9278571428571398</v>
      </c>
      <c r="W101" s="6">
        <v>6.1033571428571403</v>
      </c>
      <c r="X101" s="6">
        <v>6.87376373626374</v>
      </c>
      <c r="Y101" s="58">
        <v>7.3673273809523803</v>
      </c>
      <c r="Z101" s="59">
        <v>7.9988281250000002</v>
      </c>
      <c r="AA101" s="6">
        <v>7.391</v>
      </c>
      <c r="AB101" s="6">
        <v>6.9088000000000003</v>
      </c>
      <c r="AC101" s="6">
        <v>6.7172900000000002</v>
      </c>
      <c r="AD101" s="6">
        <v>6.7172900000000002</v>
      </c>
      <c r="AE101" s="6">
        <v>6.7703800000000003</v>
      </c>
      <c r="AF101" s="44">
        <v>6.5328365434525804</v>
      </c>
      <c r="AG101" s="45">
        <v>0.34</v>
      </c>
      <c r="AH101" s="6">
        <v>0.34</v>
      </c>
      <c r="AI101" s="6">
        <v>0.34</v>
      </c>
      <c r="AJ101" s="6">
        <v>0.34</v>
      </c>
      <c r="AK101" s="6">
        <v>0.34</v>
      </c>
      <c r="AL101" s="6">
        <v>0.34</v>
      </c>
      <c r="AM101" s="6">
        <v>0.34</v>
      </c>
      <c r="AN101" s="58">
        <v>0.34</v>
      </c>
      <c r="AO101" s="59">
        <v>0.34</v>
      </c>
      <c r="AP101" s="6">
        <v>0.34</v>
      </c>
      <c r="AQ101" s="6">
        <v>0.34</v>
      </c>
      <c r="AR101" s="6">
        <v>0.34</v>
      </c>
      <c r="AS101" s="6">
        <v>0.34</v>
      </c>
      <c r="AT101" s="6">
        <v>0.34</v>
      </c>
      <c r="AU101" s="44">
        <v>0.34</v>
      </c>
      <c r="AV101" s="45">
        <v>1.3</v>
      </c>
      <c r="AW101" s="6">
        <v>1.3</v>
      </c>
      <c r="AX101" s="6">
        <v>1.3</v>
      </c>
      <c r="AY101" s="6">
        <v>1.3</v>
      </c>
      <c r="AZ101" s="6">
        <v>1.3</v>
      </c>
      <c r="BA101" s="6">
        <v>1.3</v>
      </c>
      <c r="BB101" s="6">
        <v>1.3</v>
      </c>
      <c r="BC101" s="58">
        <v>1.3</v>
      </c>
      <c r="BD101" s="59">
        <v>1.3</v>
      </c>
      <c r="BE101" s="6">
        <v>1.3</v>
      </c>
      <c r="BF101" s="6">
        <v>1.3</v>
      </c>
      <c r="BG101" s="6">
        <v>1.3</v>
      </c>
      <c r="BH101" s="6">
        <v>1.3</v>
      </c>
      <c r="BI101" s="6">
        <v>1.3</v>
      </c>
      <c r="BJ101" s="44">
        <v>1.3</v>
      </c>
      <c r="BK101" s="45">
        <v>27.723593749999999</v>
      </c>
      <c r="BL101" s="6">
        <v>23.867857142857101</v>
      </c>
      <c r="BM101" s="6">
        <v>19.1888095238095</v>
      </c>
      <c r="BN101" s="6">
        <v>20.955595238095199</v>
      </c>
      <c r="BO101" s="6">
        <v>17.942142857142901</v>
      </c>
      <c r="BP101" s="6">
        <v>14.7206428571429</v>
      </c>
      <c r="BQ101" s="6">
        <v>16.754313186813199</v>
      </c>
      <c r="BR101" s="58">
        <v>19.505839285714298</v>
      </c>
      <c r="BS101" s="59">
        <v>21.727109375000001</v>
      </c>
      <c r="BT101" s="6">
        <v>20.311599999999999</v>
      </c>
      <c r="BU101" s="6">
        <v>16.72</v>
      </c>
      <c r="BV101" s="6">
        <v>15.306240000000001</v>
      </c>
      <c r="BW101" s="6">
        <v>12.87186</v>
      </c>
      <c r="BX101" s="6">
        <v>12.718360000000001</v>
      </c>
      <c r="BY101" s="7">
        <v>12.037011560344199</v>
      </c>
    </row>
    <row r="102" spans="2:77" x14ac:dyDescent="0.2">
      <c r="B102" s="28" t="s">
        <v>99</v>
      </c>
      <c r="C102" s="29">
        <v>13.2</v>
      </c>
      <c r="D102" s="6">
        <v>12.1836</v>
      </c>
      <c r="E102" s="6">
        <v>8.8797777777777807</v>
      </c>
      <c r="F102" s="6">
        <v>10.2897777777778</v>
      </c>
      <c r="G102" s="6">
        <v>8.1020666666666692</v>
      </c>
      <c r="H102" s="6">
        <v>5.7556200000000004</v>
      </c>
      <c r="I102" s="6">
        <v>7.2969615384615398</v>
      </c>
      <c r="J102" s="58">
        <v>9.3572277777777799</v>
      </c>
      <c r="K102" s="59">
        <v>9.9493020833333308</v>
      </c>
      <c r="L102" s="6">
        <v>9.8741133333333302</v>
      </c>
      <c r="M102" s="6">
        <v>7.3004866666666697</v>
      </c>
      <c r="N102" s="6">
        <v>6.6258379999999999</v>
      </c>
      <c r="O102" s="6">
        <v>5.0409333333333297</v>
      </c>
      <c r="P102" s="6">
        <v>4.9283999999999999</v>
      </c>
      <c r="Q102" s="44">
        <v>4.4505463377662702</v>
      </c>
      <c r="R102" s="45">
        <v>9.6999999999999993</v>
      </c>
      <c r="S102" s="6">
        <v>9.4079999999999995</v>
      </c>
      <c r="T102" s="6">
        <v>8.3377777777777808</v>
      </c>
      <c r="U102" s="6">
        <v>9.3877777777777798</v>
      </c>
      <c r="V102" s="6">
        <v>8.4536666666666704</v>
      </c>
      <c r="W102" s="6">
        <v>7.4360999999999997</v>
      </c>
      <c r="X102" s="6">
        <v>8.6117307692307694</v>
      </c>
      <c r="Y102" s="58">
        <v>9.3883611111111094</v>
      </c>
      <c r="Z102" s="59">
        <v>9.8944270833333299</v>
      </c>
      <c r="AA102" s="6">
        <v>9.5655111111111104</v>
      </c>
      <c r="AB102" s="6">
        <v>9.2952777777777804</v>
      </c>
      <c r="AC102" s="6">
        <v>8.7864166666666694</v>
      </c>
      <c r="AD102" s="6">
        <v>8.5523249999999997</v>
      </c>
      <c r="AE102" s="6">
        <v>8.95655</v>
      </c>
      <c r="AF102" s="44">
        <v>8.5109530408085305</v>
      </c>
      <c r="AG102" s="45">
        <v>0.65</v>
      </c>
      <c r="AH102" s="6">
        <v>0.65</v>
      </c>
      <c r="AI102" s="6">
        <v>0.65</v>
      </c>
      <c r="AJ102" s="6">
        <v>0.65</v>
      </c>
      <c r="AK102" s="6">
        <v>0.65</v>
      </c>
      <c r="AL102" s="6">
        <v>0.65</v>
      </c>
      <c r="AM102" s="6">
        <v>0.65</v>
      </c>
      <c r="AN102" s="58">
        <v>0.65</v>
      </c>
      <c r="AO102" s="59">
        <v>0.65</v>
      </c>
      <c r="AP102" s="6">
        <v>0.65</v>
      </c>
      <c r="AQ102" s="6">
        <v>0.65</v>
      </c>
      <c r="AR102" s="6">
        <v>0.65</v>
      </c>
      <c r="AS102" s="6">
        <v>0.65</v>
      </c>
      <c r="AT102" s="6">
        <v>0.65</v>
      </c>
      <c r="AU102" s="44">
        <v>0.65</v>
      </c>
      <c r="AV102" s="45">
        <v>1.3</v>
      </c>
      <c r="AW102" s="6">
        <v>1.3</v>
      </c>
      <c r="AX102" s="6">
        <v>1.3</v>
      </c>
      <c r="AY102" s="6">
        <v>1.3</v>
      </c>
      <c r="AZ102" s="6">
        <v>1.3</v>
      </c>
      <c r="BA102" s="6">
        <v>1.3</v>
      </c>
      <c r="BB102" s="6">
        <v>1.3</v>
      </c>
      <c r="BC102" s="58">
        <v>1.3</v>
      </c>
      <c r="BD102" s="59">
        <v>1.3</v>
      </c>
      <c r="BE102" s="6">
        <v>1.3</v>
      </c>
      <c r="BF102" s="6">
        <v>1.3</v>
      </c>
      <c r="BG102" s="6">
        <v>1.3</v>
      </c>
      <c r="BH102" s="6">
        <v>1.3</v>
      </c>
      <c r="BI102" s="6">
        <v>1.3</v>
      </c>
      <c r="BJ102" s="44">
        <v>1.3</v>
      </c>
      <c r="BK102" s="45">
        <v>24.85</v>
      </c>
      <c r="BL102" s="6">
        <v>23.541599999999999</v>
      </c>
      <c r="BM102" s="6">
        <v>19.167555555555602</v>
      </c>
      <c r="BN102" s="6">
        <v>21.627555555555599</v>
      </c>
      <c r="BO102" s="6">
        <v>18.5057333333333</v>
      </c>
      <c r="BP102" s="6">
        <v>15.141719999999999</v>
      </c>
      <c r="BQ102" s="6">
        <v>17.858692307692301</v>
      </c>
      <c r="BR102" s="58">
        <v>20.695588888888899</v>
      </c>
      <c r="BS102" s="59">
        <v>21.793729166666701</v>
      </c>
      <c r="BT102" s="6">
        <v>21.389624444444401</v>
      </c>
      <c r="BU102" s="6">
        <v>18.545764444444401</v>
      </c>
      <c r="BV102" s="6">
        <v>17.362254666666701</v>
      </c>
      <c r="BW102" s="6">
        <v>15.5432583333333</v>
      </c>
      <c r="BX102" s="6">
        <v>15.834949999999999</v>
      </c>
      <c r="BY102" s="7">
        <v>14.911499378574799</v>
      </c>
    </row>
    <row r="103" spans="2:77" x14ac:dyDescent="0.2">
      <c r="B103" s="28" t="s">
        <v>98</v>
      </c>
      <c r="C103" s="29">
        <v>10.8218452380952</v>
      </c>
      <c r="D103" s="6">
        <v>8.9702857142857102</v>
      </c>
      <c r="E103" s="6">
        <v>6.6901587301587302</v>
      </c>
      <c r="F103" s="6">
        <v>7.6266666666666696</v>
      </c>
      <c r="G103" s="6">
        <v>6.1191428571428599</v>
      </c>
      <c r="H103" s="6">
        <v>4.5237428571428602</v>
      </c>
      <c r="I103" s="6">
        <v>5.9653296703296697</v>
      </c>
      <c r="J103" s="58">
        <v>6.9121984126984097</v>
      </c>
      <c r="K103" s="59">
        <v>8.5246875000000006</v>
      </c>
      <c r="L103" s="6">
        <v>5.2836666666666696</v>
      </c>
      <c r="M103" s="6">
        <v>5</v>
      </c>
      <c r="N103" s="6">
        <v>4.7</v>
      </c>
      <c r="O103" s="6">
        <v>4.766</v>
      </c>
      <c r="P103" s="6">
        <v>4.5925333333333302</v>
      </c>
      <c r="Q103" s="44">
        <v>4.2377514039058601</v>
      </c>
      <c r="R103" s="45">
        <v>6.0220238095238097</v>
      </c>
      <c r="S103" s="6">
        <v>5.9845714285714298</v>
      </c>
      <c r="T103" s="6">
        <v>5.23587301587302</v>
      </c>
      <c r="U103" s="6">
        <v>6.06</v>
      </c>
      <c r="V103" s="6">
        <v>5.3622857142857203</v>
      </c>
      <c r="W103" s="6">
        <v>4.6186857142857098</v>
      </c>
      <c r="X103" s="6">
        <v>5.6260439560439597</v>
      </c>
      <c r="Y103" s="58">
        <v>6.0601746031746</v>
      </c>
      <c r="Z103" s="59">
        <v>7.538125</v>
      </c>
      <c r="AA103" s="6">
        <v>5.6436666666666699</v>
      </c>
      <c r="AB103" s="6">
        <v>5.6933333333333298</v>
      </c>
      <c r="AC103" s="6">
        <v>5.46</v>
      </c>
      <c r="AD103" s="6">
        <v>5.1040000000000001</v>
      </c>
      <c r="AE103" s="6">
        <v>5.0816888888888903</v>
      </c>
      <c r="AF103" s="44">
        <v>4.9833009359372404</v>
      </c>
      <c r="AG103" s="45">
        <v>1.95</v>
      </c>
      <c r="AH103" s="6">
        <v>1.95</v>
      </c>
      <c r="AI103" s="6">
        <v>1.95</v>
      </c>
      <c r="AJ103" s="6">
        <v>1.95</v>
      </c>
      <c r="AK103" s="6">
        <v>1.95</v>
      </c>
      <c r="AL103" s="6">
        <v>1.95</v>
      </c>
      <c r="AM103" s="6">
        <v>1.95</v>
      </c>
      <c r="AN103" s="58">
        <v>1.95</v>
      </c>
      <c r="AO103" s="59">
        <v>1.95</v>
      </c>
      <c r="AP103" s="6">
        <v>1.95</v>
      </c>
      <c r="AQ103" s="6">
        <v>1.95</v>
      </c>
      <c r="AR103" s="6">
        <v>1.95</v>
      </c>
      <c r="AS103" s="6">
        <v>0.8</v>
      </c>
      <c r="AT103" s="6">
        <v>0.8</v>
      </c>
      <c r="AU103" s="44">
        <v>0.8</v>
      </c>
      <c r="AV103" s="45">
        <v>1.3</v>
      </c>
      <c r="AW103" s="6">
        <v>1.3</v>
      </c>
      <c r="AX103" s="6">
        <v>1.3</v>
      </c>
      <c r="AY103" s="6">
        <v>1.3</v>
      </c>
      <c r="AZ103" s="6">
        <v>1.3</v>
      </c>
      <c r="BA103" s="6">
        <v>1.3</v>
      </c>
      <c r="BB103" s="6">
        <v>1.3</v>
      </c>
      <c r="BC103" s="58">
        <v>1.3</v>
      </c>
      <c r="BD103" s="59">
        <v>1.3</v>
      </c>
      <c r="BE103" s="6">
        <v>1.3</v>
      </c>
      <c r="BF103" s="6">
        <v>1.3</v>
      </c>
      <c r="BG103" s="6">
        <v>1.3</v>
      </c>
      <c r="BH103" s="6">
        <v>1.3</v>
      </c>
      <c r="BI103" s="6">
        <v>1.3</v>
      </c>
      <c r="BJ103" s="44">
        <v>1.3</v>
      </c>
      <c r="BK103" s="45">
        <v>20.093869047618998</v>
      </c>
      <c r="BL103" s="6">
        <v>18.204857142857101</v>
      </c>
      <c r="BM103" s="6">
        <v>15.1760317460317</v>
      </c>
      <c r="BN103" s="6">
        <v>16.936666666666699</v>
      </c>
      <c r="BO103" s="6">
        <v>14.7314285714286</v>
      </c>
      <c r="BP103" s="6">
        <v>12.392428571428599</v>
      </c>
      <c r="BQ103" s="6">
        <v>14.841373626373599</v>
      </c>
      <c r="BR103" s="58">
        <v>16.222373015873</v>
      </c>
      <c r="BS103" s="59">
        <v>19.3128125</v>
      </c>
      <c r="BT103" s="6">
        <v>14.1773333333333</v>
      </c>
      <c r="BU103" s="6">
        <v>13.9433333333333</v>
      </c>
      <c r="BV103" s="6">
        <v>13.41</v>
      </c>
      <c r="BW103" s="6">
        <v>11.97</v>
      </c>
      <c r="BX103" s="6">
        <v>11.7742222222222</v>
      </c>
      <c r="BY103" s="7">
        <v>11.321052339843099</v>
      </c>
    </row>
    <row r="104" spans="2:77" x14ac:dyDescent="0.2">
      <c r="B104" s="28" t="s">
        <v>97</v>
      </c>
      <c r="C104" s="29">
        <v>10.820565476190501</v>
      </c>
      <c r="D104" s="6">
        <v>9.8290857142857107</v>
      </c>
      <c r="E104" s="6">
        <v>7.8561587301587297</v>
      </c>
      <c r="F104" s="6">
        <v>9.1878349206349199</v>
      </c>
      <c r="G104" s="6">
        <v>7.6852586666666696</v>
      </c>
      <c r="H104" s="6">
        <v>6.0787874285714301</v>
      </c>
      <c r="I104" s="6">
        <v>7.6156131868131904</v>
      </c>
      <c r="J104" s="58">
        <v>8.8384476190476207</v>
      </c>
      <c r="K104" s="59">
        <v>10.506375</v>
      </c>
      <c r="L104" s="6">
        <v>10.045159999999999</v>
      </c>
      <c r="M104" s="6">
        <v>9.8488533333333308</v>
      </c>
      <c r="N104" s="6">
        <v>9.0145226666666591</v>
      </c>
      <c r="O104" s="6">
        <v>5.7863293333333301</v>
      </c>
      <c r="P104" s="6">
        <v>5.5226742222222196</v>
      </c>
      <c r="Q104" s="44">
        <v>4.8644575161949097</v>
      </c>
      <c r="R104" s="45">
        <v>5.8836309523809502</v>
      </c>
      <c r="S104" s="6">
        <v>5.8485714285714296</v>
      </c>
      <c r="T104" s="6">
        <v>5.4269841269841299</v>
      </c>
      <c r="U104" s="6">
        <v>5.86793650793651</v>
      </c>
      <c r="V104" s="6">
        <v>5.4864761904761901</v>
      </c>
      <c r="W104" s="6">
        <v>5.0759428571428602</v>
      </c>
      <c r="X104" s="6">
        <v>5.5367032967033003</v>
      </c>
      <c r="Y104" s="58">
        <v>5.8680952380952398</v>
      </c>
      <c r="Z104" s="59">
        <v>6.4312500000000004</v>
      </c>
      <c r="AA104" s="6">
        <v>6.3979999999999997</v>
      </c>
      <c r="AB104" s="6">
        <v>5.7751999999999999</v>
      </c>
      <c r="AC104" s="6">
        <v>5.5470600000000001</v>
      </c>
      <c r="AD104" s="6">
        <v>5.5470600000000001</v>
      </c>
      <c r="AE104" s="6">
        <v>5.5942333333333298</v>
      </c>
      <c r="AF104" s="44">
        <v>5.3439692111596999</v>
      </c>
      <c r="AG104" s="45">
        <v>0.45</v>
      </c>
      <c r="AH104" s="6">
        <v>0.45</v>
      </c>
      <c r="AI104" s="6">
        <v>0.45</v>
      </c>
      <c r="AJ104" s="6">
        <v>0.45</v>
      </c>
      <c r="AK104" s="6">
        <v>0.45</v>
      </c>
      <c r="AL104" s="6">
        <v>0.45</v>
      </c>
      <c r="AM104" s="6">
        <v>0.45</v>
      </c>
      <c r="AN104" s="58">
        <v>0.45</v>
      </c>
      <c r="AO104" s="59">
        <v>0.45</v>
      </c>
      <c r="AP104" s="6">
        <v>0.45</v>
      </c>
      <c r="AQ104" s="6">
        <v>0.45</v>
      </c>
      <c r="AR104" s="6">
        <v>0.45</v>
      </c>
      <c r="AS104" s="6">
        <v>0.45</v>
      </c>
      <c r="AT104" s="6">
        <v>0.45</v>
      </c>
      <c r="AU104" s="44">
        <v>0.45</v>
      </c>
      <c r="AV104" s="45">
        <v>1.3</v>
      </c>
      <c r="AW104" s="6">
        <v>1.3</v>
      </c>
      <c r="AX104" s="6">
        <v>1.3</v>
      </c>
      <c r="AY104" s="6">
        <v>1.3</v>
      </c>
      <c r="AZ104" s="6">
        <v>1.3</v>
      </c>
      <c r="BA104" s="6">
        <v>1.3</v>
      </c>
      <c r="BB104" s="6">
        <v>1.3</v>
      </c>
      <c r="BC104" s="58">
        <v>1.3</v>
      </c>
      <c r="BD104" s="59">
        <v>1.3</v>
      </c>
      <c r="BE104" s="6">
        <v>1.3</v>
      </c>
      <c r="BF104" s="6">
        <v>1.3</v>
      </c>
      <c r="BG104" s="6">
        <v>1.3</v>
      </c>
      <c r="BH104" s="6">
        <v>1.3</v>
      </c>
      <c r="BI104" s="6">
        <v>1.3</v>
      </c>
      <c r="BJ104" s="44">
        <v>1.3</v>
      </c>
      <c r="BK104" s="45">
        <v>18.4541964285714</v>
      </c>
      <c r="BL104" s="6">
        <v>17.4276571428571</v>
      </c>
      <c r="BM104" s="6">
        <v>15.0331428571429</v>
      </c>
      <c r="BN104" s="6">
        <v>16.805771428571401</v>
      </c>
      <c r="BO104" s="6">
        <v>14.9217348571429</v>
      </c>
      <c r="BP104" s="6">
        <v>12.904730285714299</v>
      </c>
      <c r="BQ104" s="6">
        <v>14.902316483516501</v>
      </c>
      <c r="BR104" s="58">
        <v>16.4565428571429</v>
      </c>
      <c r="BS104" s="59">
        <v>18.687625000000001</v>
      </c>
      <c r="BT104" s="6">
        <v>18.193159999999999</v>
      </c>
      <c r="BU104" s="6">
        <v>17.3740533333333</v>
      </c>
      <c r="BV104" s="6">
        <v>16.311582666666698</v>
      </c>
      <c r="BW104" s="6">
        <v>13.083389333333299</v>
      </c>
      <c r="BX104" s="6">
        <v>12.866907555555599</v>
      </c>
      <c r="BY104" s="7">
        <v>11.958426727354601</v>
      </c>
    </row>
    <row r="105" spans="2:77" x14ac:dyDescent="0.2">
      <c r="B105" s="28" t="s">
        <v>96</v>
      </c>
      <c r="C105" s="29">
        <v>12.032217261904799</v>
      </c>
      <c r="D105" s="6">
        <v>9.8117142857142792</v>
      </c>
      <c r="E105" s="6">
        <v>7.6731746031746004</v>
      </c>
      <c r="F105" s="6">
        <v>8.1133333333333297</v>
      </c>
      <c r="G105" s="6">
        <v>6.8713571428571401</v>
      </c>
      <c r="H105" s="6">
        <v>5.5614071428571403</v>
      </c>
      <c r="I105" s="6">
        <v>6.4605357142857098</v>
      </c>
      <c r="J105" s="58">
        <v>7.2440932539682503</v>
      </c>
      <c r="K105" s="59">
        <v>12.066796875</v>
      </c>
      <c r="L105" s="6">
        <v>8.2260916666666706</v>
      </c>
      <c r="M105" s="6">
        <v>6.9473333333333303</v>
      </c>
      <c r="N105" s="6">
        <v>6.6855000000000002</v>
      </c>
      <c r="O105" s="6">
        <v>5.84</v>
      </c>
      <c r="P105" s="6">
        <v>5.5721111111111101</v>
      </c>
      <c r="Q105" s="44">
        <v>5.0939261699215503</v>
      </c>
      <c r="R105" s="45">
        <v>6.1956845238095202</v>
      </c>
      <c r="S105" s="6">
        <v>6.1914285714285704</v>
      </c>
      <c r="T105" s="6">
        <v>6.1063492063492104</v>
      </c>
      <c r="U105" s="6">
        <v>6.2</v>
      </c>
      <c r="V105" s="6">
        <v>6.12071428571429</v>
      </c>
      <c r="W105" s="6">
        <v>6.0362142857142898</v>
      </c>
      <c r="X105" s="6">
        <v>6.1506868131868204</v>
      </c>
      <c r="Y105" s="58">
        <v>6.2000198412698397</v>
      </c>
      <c r="Z105" s="59">
        <v>6.2707812499999998</v>
      </c>
      <c r="AA105" s="6">
        <v>6.2665499999999996</v>
      </c>
      <c r="AB105" s="6">
        <v>6.274</v>
      </c>
      <c r="AC105" s="6">
        <v>6.2389999999999999</v>
      </c>
      <c r="AD105" s="6">
        <v>5.9146000000000001</v>
      </c>
      <c r="AE105" s="6">
        <v>5.9028866666666699</v>
      </c>
      <c r="AF105" s="44">
        <v>5.8512329913670502</v>
      </c>
      <c r="AG105" s="45">
        <v>0.95</v>
      </c>
      <c r="AH105" s="6">
        <v>0.95</v>
      </c>
      <c r="AI105" s="6">
        <v>0.95</v>
      </c>
      <c r="AJ105" s="6">
        <v>0.95</v>
      </c>
      <c r="AK105" s="6">
        <v>0.95</v>
      </c>
      <c r="AL105" s="6">
        <v>0.95</v>
      </c>
      <c r="AM105" s="6">
        <v>0.95</v>
      </c>
      <c r="AN105" s="58">
        <v>0.95</v>
      </c>
      <c r="AO105" s="59">
        <v>0.95</v>
      </c>
      <c r="AP105" s="6">
        <v>0.95</v>
      </c>
      <c r="AQ105" s="6">
        <v>0.95</v>
      </c>
      <c r="AR105" s="6">
        <v>0.95</v>
      </c>
      <c r="AS105" s="6">
        <v>0.95</v>
      </c>
      <c r="AT105" s="6">
        <v>0.95</v>
      </c>
      <c r="AU105" s="44">
        <v>0.95</v>
      </c>
      <c r="AV105" s="45">
        <v>1.3</v>
      </c>
      <c r="AW105" s="6">
        <v>1.3</v>
      </c>
      <c r="AX105" s="6">
        <v>1.3</v>
      </c>
      <c r="AY105" s="6">
        <v>1.3</v>
      </c>
      <c r="AZ105" s="6">
        <v>1.3</v>
      </c>
      <c r="BA105" s="6">
        <v>1.3</v>
      </c>
      <c r="BB105" s="6">
        <v>1.3</v>
      </c>
      <c r="BC105" s="58">
        <v>1.3</v>
      </c>
      <c r="BD105" s="59">
        <v>1.3</v>
      </c>
      <c r="BE105" s="6">
        <v>1.3</v>
      </c>
      <c r="BF105" s="6">
        <v>1.3</v>
      </c>
      <c r="BG105" s="6">
        <v>1.3</v>
      </c>
      <c r="BH105" s="6">
        <v>1.3</v>
      </c>
      <c r="BI105" s="6">
        <v>1.3</v>
      </c>
      <c r="BJ105" s="44">
        <v>1.3</v>
      </c>
      <c r="BK105" s="45">
        <v>20.477901785714302</v>
      </c>
      <c r="BL105" s="6">
        <v>18.253142857142901</v>
      </c>
      <c r="BM105" s="6">
        <v>16.029523809523798</v>
      </c>
      <c r="BN105" s="6">
        <v>16.563333333333301</v>
      </c>
      <c r="BO105" s="6">
        <v>15.2420714285714</v>
      </c>
      <c r="BP105" s="6">
        <v>13.847621428571401</v>
      </c>
      <c r="BQ105" s="6">
        <v>14.861222527472499</v>
      </c>
      <c r="BR105" s="58">
        <v>15.6941130952381</v>
      </c>
      <c r="BS105" s="59">
        <v>20.587578125</v>
      </c>
      <c r="BT105" s="6">
        <v>16.7426416666667</v>
      </c>
      <c r="BU105" s="6">
        <v>15.4713333333333</v>
      </c>
      <c r="BV105" s="6">
        <v>15.1745</v>
      </c>
      <c r="BW105" s="6">
        <v>14.0046</v>
      </c>
      <c r="BX105" s="6">
        <v>13.7249977777778</v>
      </c>
      <c r="BY105" s="7">
        <v>13.195159161288601</v>
      </c>
    </row>
    <row r="106" spans="2:77" x14ac:dyDescent="0.2">
      <c r="B106" s="28" t="s">
        <v>95</v>
      </c>
      <c r="C106" s="29">
        <v>16.5545386904762</v>
      </c>
      <c r="D106" s="6">
        <v>13.2894285714286</v>
      </c>
      <c r="E106" s="6">
        <v>10.2274603174603</v>
      </c>
      <c r="F106" s="6">
        <v>10.78</v>
      </c>
      <c r="G106" s="6">
        <v>9.0322142857142893</v>
      </c>
      <c r="H106" s="6">
        <v>7.1896642857142901</v>
      </c>
      <c r="I106" s="6">
        <v>8.3967445054945102</v>
      </c>
      <c r="J106" s="58">
        <v>9.5001170634920609</v>
      </c>
      <c r="K106" s="59">
        <v>10.371015625</v>
      </c>
      <c r="L106" s="6">
        <v>9.0094083333333295</v>
      </c>
      <c r="M106" s="6">
        <v>8.4753333333333298</v>
      </c>
      <c r="N106" s="6">
        <v>7.9740000000000002</v>
      </c>
      <c r="O106" s="6">
        <v>5.5765000000000002</v>
      </c>
      <c r="P106" s="6">
        <v>5.14116111111111</v>
      </c>
      <c r="Q106" s="44">
        <v>4.62471939345685</v>
      </c>
      <c r="R106" s="45">
        <v>6.1414434523809502</v>
      </c>
      <c r="S106" s="6">
        <v>6.1231428571428603</v>
      </c>
      <c r="T106" s="6">
        <v>5.7573015873015896</v>
      </c>
      <c r="U106" s="6">
        <v>6.16</v>
      </c>
      <c r="V106" s="6">
        <v>5.81907142857143</v>
      </c>
      <c r="W106" s="6">
        <v>5.4557214285714304</v>
      </c>
      <c r="X106" s="6">
        <v>5.9479532967033002</v>
      </c>
      <c r="Y106" s="58">
        <v>6.1600853174603198</v>
      </c>
      <c r="Z106" s="59">
        <v>6.8822656249999996</v>
      </c>
      <c r="AA106" s="6">
        <v>6.8519416666666704</v>
      </c>
      <c r="AB106" s="6">
        <v>4.8008416666666696</v>
      </c>
      <c r="AC106" s="6">
        <v>4.7272850000000002</v>
      </c>
      <c r="AD106" s="6">
        <v>4.7272850000000002</v>
      </c>
      <c r="AE106" s="6">
        <v>4.6488111111111099</v>
      </c>
      <c r="AF106" s="44">
        <v>4.5269392773727199</v>
      </c>
      <c r="AG106" s="45">
        <v>1.49</v>
      </c>
      <c r="AH106" s="6">
        <v>1.49</v>
      </c>
      <c r="AI106" s="6">
        <v>1.49</v>
      </c>
      <c r="AJ106" s="6">
        <v>1.49</v>
      </c>
      <c r="AK106" s="6">
        <v>1.49</v>
      </c>
      <c r="AL106" s="6">
        <v>1.49</v>
      </c>
      <c r="AM106" s="6">
        <v>1.49</v>
      </c>
      <c r="AN106" s="58">
        <v>1.49</v>
      </c>
      <c r="AO106" s="59">
        <v>1.49</v>
      </c>
      <c r="AP106" s="6">
        <v>1.49</v>
      </c>
      <c r="AQ106" s="6">
        <v>1.49</v>
      </c>
      <c r="AR106" s="6">
        <v>1.49</v>
      </c>
      <c r="AS106" s="6">
        <v>1.49</v>
      </c>
      <c r="AT106" s="6">
        <v>1.49</v>
      </c>
      <c r="AU106" s="44">
        <v>1.49</v>
      </c>
      <c r="AV106" s="45">
        <v>1.3</v>
      </c>
      <c r="AW106" s="6">
        <v>1.3</v>
      </c>
      <c r="AX106" s="6">
        <v>1.3</v>
      </c>
      <c r="AY106" s="6">
        <v>1.3</v>
      </c>
      <c r="AZ106" s="6">
        <v>1.3</v>
      </c>
      <c r="BA106" s="6">
        <v>1.3</v>
      </c>
      <c r="BB106" s="6">
        <v>1.3</v>
      </c>
      <c r="BC106" s="58">
        <v>1.3</v>
      </c>
      <c r="BD106" s="59">
        <v>1.3</v>
      </c>
      <c r="BE106" s="6">
        <v>1.3</v>
      </c>
      <c r="BF106" s="6">
        <v>1.3</v>
      </c>
      <c r="BG106" s="6">
        <v>1.3</v>
      </c>
      <c r="BH106" s="6">
        <v>1.3</v>
      </c>
      <c r="BI106" s="6">
        <v>1.3</v>
      </c>
      <c r="BJ106" s="44">
        <v>1.3</v>
      </c>
      <c r="BK106" s="45">
        <v>25.4859821428571</v>
      </c>
      <c r="BL106" s="6">
        <v>22.2025714285714</v>
      </c>
      <c r="BM106" s="6">
        <v>18.774761904761899</v>
      </c>
      <c r="BN106" s="6">
        <v>19.73</v>
      </c>
      <c r="BO106" s="6">
        <v>17.641285714285701</v>
      </c>
      <c r="BP106" s="6">
        <v>15.435385714285699</v>
      </c>
      <c r="BQ106" s="6">
        <v>17.134697802197799</v>
      </c>
      <c r="BR106" s="58">
        <v>18.450202380952401</v>
      </c>
      <c r="BS106" s="59">
        <v>20.04328125</v>
      </c>
      <c r="BT106" s="6">
        <v>18.651350000000001</v>
      </c>
      <c r="BU106" s="6">
        <v>16.066175000000001</v>
      </c>
      <c r="BV106" s="6">
        <v>15.491285</v>
      </c>
      <c r="BW106" s="6">
        <v>13.093785</v>
      </c>
      <c r="BX106" s="6">
        <v>12.579972222222199</v>
      </c>
      <c r="BY106" s="7">
        <v>11.9416586708296</v>
      </c>
    </row>
    <row r="107" spans="2:77" x14ac:dyDescent="0.2">
      <c r="B107" s="28" t="s">
        <v>94</v>
      </c>
      <c r="C107" s="29">
        <v>9.9969508928571393</v>
      </c>
      <c r="D107" s="6">
        <v>8.66060571428571</v>
      </c>
      <c r="E107" s="6">
        <v>6.5447809523809504</v>
      </c>
      <c r="F107" s="6">
        <v>7.7313838095238099</v>
      </c>
      <c r="G107" s="6">
        <v>6.2142074285714299</v>
      </c>
      <c r="H107" s="6">
        <v>4.5942622285714299</v>
      </c>
      <c r="I107" s="6">
        <v>6.1517202197802199</v>
      </c>
      <c r="J107" s="58">
        <v>7.24114428571428</v>
      </c>
      <c r="K107" s="59">
        <v>8.7105937499999992</v>
      </c>
      <c r="L107" s="6">
        <v>8.1151180000000007</v>
      </c>
      <c r="M107" s="6">
        <v>6.2827999999999999</v>
      </c>
      <c r="N107" s="6">
        <v>5.5072400000000004</v>
      </c>
      <c r="O107" s="6">
        <v>4.9535520000000002</v>
      </c>
      <c r="P107" s="6">
        <v>4.5767199999999999</v>
      </c>
      <c r="Q107" s="44">
        <v>4.0177947418732201</v>
      </c>
      <c r="R107" s="45">
        <v>6.5403169642857097</v>
      </c>
      <c r="S107" s="6">
        <v>6.5088685714285699</v>
      </c>
      <c r="T107" s="6">
        <v>6.1307047619047603</v>
      </c>
      <c r="U107" s="6">
        <v>6.5262390476190504</v>
      </c>
      <c r="V107" s="6">
        <v>6.1840691428571404</v>
      </c>
      <c r="W107" s="6">
        <v>5.8158207428571398</v>
      </c>
      <c r="X107" s="6">
        <v>6.1082338461538503</v>
      </c>
      <c r="Y107" s="58">
        <v>6.5263814285714297</v>
      </c>
      <c r="Z107" s="59">
        <v>7.0315312499999996</v>
      </c>
      <c r="AA107" s="6">
        <v>7.0017060000000004</v>
      </c>
      <c r="AB107" s="6">
        <v>6.0003166666666701</v>
      </c>
      <c r="AC107" s="6">
        <v>5.8520279999999998</v>
      </c>
      <c r="AD107" s="6">
        <v>6.1064639999999999</v>
      </c>
      <c r="AE107" s="6">
        <v>6.085928</v>
      </c>
      <c r="AF107" s="44">
        <v>5.8584114828854901</v>
      </c>
      <c r="AG107" s="45">
        <v>0.16</v>
      </c>
      <c r="AH107" s="6">
        <v>0.16</v>
      </c>
      <c r="AI107" s="6">
        <v>0.16</v>
      </c>
      <c r="AJ107" s="6">
        <v>0.16</v>
      </c>
      <c r="AK107" s="6">
        <v>0.16</v>
      </c>
      <c r="AL107" s="6">
        <v>0.16</v>
      </c>
      <c r="AM107" s="6">
        <v>0.16</v>
      </c>
      <c r="AN107" s="58">
        <v>0.16</v>
      </c>
      <c r="AO107" s="59">
        <v>0.16</v>
      </c>
      <c r="AP107" s="6">
        <v>0.16</v>
      </c>
      <c r="AQ107" s="6">
        <v>0.16</v>
      </c>
      <c r="AR107" s="6">
        <v>0.16</v>
      </c>
      <c r="AS107" s="6">
        <v>0.16</v>
      </c>
      <c r="AT107" s="6">
        <v>0.05</v>
      </c>
      <c r="AU107" s="44">
        <v>0.01</v>
      </c>
      <c r="AV107" s="45">
        <v>1.3</v>
      </c>
      <c r="AW107" s="6">
        <v>1.3</v>
      </c>
      <c r="AX107" s="6">
        <v>1.3</v>
      </c>
      <c r="AY107" s="6">
        <v>1.3</v>
      </c>
      <c r="AZ107" s="6">
        <v>1.3</v>
      </c>
      <c r="BA107" s="6">
        <v>1.3</v>
      </c>
      <c r="BB107" s="6">
        <v>1.3</v>
      </c>
      <c r="BC107" s="58">
        <v>1.3</v>
      </c>
      <c r="BD107" s="59">
        <v>1.3</v>
      </c>
      <c r="BE107" s="6">
        <v>1.3</v>
      </c>
      <c r="BF107" s="6">
        <v>1.3</v>
      </c>
      <c r="BG107" s="6">
        <v>1.3</v>
      </c>
      <c r="BH107" s="6">
        <v>1.3</v>
      </c>
      <c r="BI107" s="6">
        <v>1.3</v>
      </c>
      <c r="BJ107" s="44">
        <v>1.3</v>
      </c>
      <c r="BK107" s="45">
        <v>17.997267857142901</v>
      </c>
      <c r="BL107" s="6">
        <v>16.629474285714299</v>
      </c>
      <c r="BM107" s="6">
        <v>14.1354857142857</v>
      </c>
      <c r="BN107" s="6">
        <v>15.717622857142899</v>
      </c>
      <c r="BO107" s="6">
        <v>13.8582765714286</v>
      </c>
      <c r="BP107" s="6">
        <v>11.8700829714286</v>
      </c>
      <c r="BQ107" s="6">
        <v>13.7199540659341</v>
      </c>
      <c r="BR107" s="58">
        <v>15.227525714285701</v>
      </c>
      <c r="BS107" s="59">
        <v>17.202124999999999</v>
      </c>
      <c r="BT107" s="6">
        <v>16.576823999999998</v>
      </c>
      <c r="BU107" s="6">
        <v>13.743116666666699</v>
      </c>
      <c r="BV107" s="6">
        <v>12.819267999999999</v>
      </c>
      <c r="BW107" s="6">
        <v>12.520016</v>
      </c>
      <c r="BX107" s="6">
        <v>12.012648</v>
      </c>
      <c r="BY107" s="7">
        <v>11.186206224758701</v>
      </c>
    </row>
    <row r="108" spans="2:77" x14ac:dyDescent="0.2">
      <c r="B108" s="28" t="s">
        <v>93</v>
      </c>
      <c r="C108" s="29">
        <v>10.2044933035714</v>
      </c>
      <c r="D108" s="6">
        <v>8.8390971428571401</v>
      </c>
      <c r="E108" s="6">
        <v>6.6772761904761904</v>
      </c>
      <c r="F108" s="6">
        <v>7.88967476190476</v>
      </c>
      <c r="G108" s="6">
        <v>6.3395162857142804</v>
      </c>
      <c r="H108" s="6">
        <v>4.6843548857142903</v>
      </c>
      <c r="I108" s="6">
        <v>6.2756706593406602</v>
      </c>
      <c r="J108" s="58">
        <v>7.38877785714286</v>
      </c>
      <c r="K108" s="59">
        <v>8.8901718750000001</v>
      </c>
      <c r="L108" s="6">
        <v>8.2817509999999999</v>
      </c>
      <c r="M108" s="6">
        <v>6.4096000000000002</v>
      </c>
      <c r="N108" s="6">
        <v>5.6171800000000003</v>
      </c>
      <c r="O108" s="6">
        <v>4.9535520000000002</v>
      </c>
      <c r="P108" s="6">
        <v>4.5767199999999999</v>
      </c>
      <c r="Q108" s="44">
        <v>4.0177947418732201</v>
      </c>
      <c r="R108" s="45">
        <v>6.6824977678571402</v>
      </c>
      <c r="S108" s="6">
        <v>6.6503657142857104</v>
      </c>
      <c r="T108" s="6">
        <v>6.2639809523809502</v>
      </c>
      <c r="U108" s="6">
        <v>6.6681138095238097</v>
      </c>
      <c r="V108" s="6">
        <v>6.3185054285714299</v>
      </c>
      <c r="W108" s="6">
        <v>5.9422516285714302</v>
      </c>
      <c r="X108" s="6">
        <v>6.2410215384615402</v>
      </c>
      <c r="Y108" s="58">
        <v>6.6682592857142904</v>
      </c>
      <c r="Z108" s="59">
        <v>7.1843906249999998</v>
      </c>
      <c r="AA108" s="6">
        <v>7.1539169999999999</v>
      </c>
      <c r="AB108" s="6">
        <v>6.13075833333333</v>
      </c>
      <c r="AC108" s="6">
        <v>5.9792459999999998</v>
      </c>
      <c r="AD108" s="6">
        <v>6.1064639999999999</v>
      </c>
      <c r="AE108" s="6">
        <v>6.085928</v>
      </c>
      <c r="AF108" s="44">
        <v>5.8584114828854901</v>
      </c>
      <c r="AG108" s="45">
        <v>1.1599999999999999</v>
      </c>
      <c r="AH108" s="6">
        <v>1.1599999999999999</v>
      </c>
      <c r="AI108" s="6">
        <v>1.1599999999999999</v>
      </c>
      <c r="AJ108" s="6">
        <v>1.1599999999999999</v>
      </c>
      <c r="AK108" s="6">
        <v>1.1599999999999999</v>
      </c>
      <c r="AL108" s="6">
        <v>1.1599999999999999</v>
      </c>
      <c r="AM108" s="6">
        <v>1.1599999999999999</v>
      </c>
      <c r="AN108" s="58">
        <v>1.1599999999999999</v>
      </c>
      <c r="AO108" s="59">
        <v>1.1599999999999999</v>
      </c>
      <c r="AP108" s="6">
        <v>1.1599999999999999</v>
      </c>
      <c r="AQ108" s="6">
        <v>1.1599999999999999</v>
      </c>
      <c r="AR108" s="6">
        <v>1.1599999999999999</v>
      </c>
      <c r="AS108" s="6">
        <v>1.1599999999999999</v>
      </c>
      <c r="AT108" s="6">
        <v>1.05</v>
      </c>
      <c r="AU108" s="44">
        <v>1.01</v>
      </c>
      <c r="AV108" s="45">
        <v>1.3</v>
      </c>
      <c r="AW108" s="6">
        <v>1.3</v>
      </c>
      <c r="AX108" s="6">
        <v>1.3</v>
      </c>
      <c r="AY108" s="6">
        <v>1.3</v>
      </c>
      <c r="AZ108" s="6">
        <v>1.3</v>
      </c>
      <c r="BA108" s="6">
        <v>1.3</v>
      </c>
      <c r="BB108" s="6">
        <v>1.3</v>
      </c>
      <c r="BC108" s="58">
        <v>1.3</v>
      </c>
      <c r="BD108" s="59">
        <v>1.3</v>
      </c>
      <c r="BE108" s="6">
        <v>1.3</v>
      </c>
      <c r="BF108" s="6">
        <v>1.3</v>
      </c>
      <c r="BG108" s="6">
        <v>1.3</v>
      </c>
      <c r="BH108" s="6">
        <v>1.3</v>
      </c>
      <c r="BI108" s="6">
        <v>1.3</v>
      </c>
      <c r="BJ108" s="44">
        <v>1.3</v>
      </c>
      <c r="BK108" s="45">
        <v>19.346991071428601</v>
      </c>
      <c r="BL108" s="6">
        <v>17.949462857142901</v>
      </c>
      <c r="BM108" s="6">
        <v>15.4012571428571</v>
      </c>
      <c r="BN108" s="6">
        <v>17.0177885714286</v>
      </c>
      <c r="BO108" s="6">
        <v>15.1180217142857</v>
      </c>
      <c r="BP108" s="6">
        <v>13.0866065142857</v>
      </c>
      <c r="BQ108" s="6">
        <v>14.976692197802199</v>
      </c>
      <c r="BR108" s="58">
        <v>16.517037142857099</v>
      </c>
      <c r="BS108" s="59">
        <v>18.5345625</v>
      </c>
      <c r="BT108" s="6">
        <v>17.895668000000001</v>
      </c>
      <c r="BU108" s="6">
        <v>15.000358333333301</v>
      </c>
      <c r="BV108" s="6">
        <v>14.056426</v>
      </c>
      <c r="BW108" s="6">
        <v>13.520016</v>
      </c>
      <c r="BX108" s="6">
        <v>13.012648</v>
      </c>
      <c r="BY108" s="7">
        <v>12.186206224758701</v>
      </c>
    </row>
    <row r="109" spans="2:77" x14ac:dyDescent="0.2">
      <c r="B109" s="28" t="s">
        <v>92</v>
      </c>
      <c r="C109" s="29">
        <v>16.184374999999999</v>
      </c>
      <c r="D109" s="6">
        <v>13.3642857142857</v>
      </c>
      <c r="E109" s="6">
        <v>10.0690476190476</v>
      </c>
      <c r="F109" s="6">
        <v>11.2238095238095</v>
      </c>
      <c r="G109" s="6">
        <v>9.1357142857142808</v>
      </c>
      <c r="H109" s="6">
        <v>6.9057142857142901</v>
      </c>
      <c r="I109" s="6">
        <v>8.6782967032967004</v>
      </c>
      <c r="J109" s="58">
        <v>10.1577380952381</v>
      </c>
      <c r="K109" s="59">
        <v>11.598437499999999</v>
      </c>
      <c r="L109" s="6">
        <v>10.977</v>
      </c>
      <c r="M109" s="6">
        <v>9.2240000000000002</v>
      </c>
      <c r="N109" s="6">
        <v>8.3608499999999992</v>
      </c>
      <c r="O109" s="6">
        <v>5.7510000000000003</v>
      </c>
      <c r="P109" s="6">
        <v>5.4340000000000002</v>
      </c>
      <c r="Q109" s="44">
        <v>4.81311151366857</v>
      </c>
      <c r="R109" s="45">
        <v>8.84375</v>
      </c>
      <c r="S109" s="6">
        <v>7.9857142857142804</v>
      </c>
      <c r="T109" s="6">
        <v>6.8809523809523796</v>
      </c>
      <c r="U109" s="6">
        <v>7.3428571428571399</v>
      </c>
      <c r="V109" s="6">
        <v>6.6142857142857103</v>
      </c>
      <c r="W109" s="6">
        <v>5.8342857142857198</v>
      </c>
      <c r="X109" s="6">
        <v>6.5269230769230804</v>
      </c>
      <c r="Y109" s="58">
        <v>7.0230952380952401</v>
      </c>
      <c r="Z109" s="59">
        <v>7.609375</v>
      </c>
      <c r="AA109" s="6">
        <v>7.26</v>
      </c>
      <c r="AB109" s="6">
        <v>6.8860000000000001</v>
      </c>
      <c r="AC109" s="6">
        <v>6.6369999999999996</v>
      </c>
      <c r="AD109" s="6">
        <v>6.6369999999999996</v>
      </c>
      <c r="AE109" s="6">
        <v>6.7096</v>
      </c>
      <c r="AF109" s="44">
        <v>6.3936007246034299</v>
      </c>
      <c r="AG109" s="45">
        <v>0.25</v>
      </c>
      <c r="AH109" s="6">
        <v>0.25</v>
      </c>
      <c r="AI109" s="6">
        <v>0.25</v>
      </c>
      <c r="AJ109" s="6">
        <v>0.25</v>
      </c>
      <c r="AK109" s="6">
        <v>0.25</v>
      </c>
      <c r="AL109" s="6">
        <v>0.25</v>
      </c>
      <c r="AM109" s="6">
        <v>0.25</v>
      </c>
      <c r="AN109" s="58">
        <v>0.25</v>
      </c>
      <c r="AO109" s="59">
        <v>0.25</v>
      </c>
      <c r="AP109" s="6">
        <v>0.25</v>
      </c>
      <c r="AQ109" s="6">
        <v>0.25</v>
      </c>
      <c r="AR109" s="6">
        <v>0.25</v>
      </c>
      <c r="AS109" s="6">
        <v>0.25</v>
      </c>
      <c r="AT109" s="6">
        <v>0.25</v>
      </c>
      <c r="AU109" s="44">
        <v>0.25</v>
      </c>
      <c r="AV109" s="45">
        <v>1.3</v>
      </c>
      <c r="AW109" s="6">
        <v>1.3</v>
      </c>
      <c r="AX109" s="6">
        <v>1.3</v>
      </c>
      <c r="AY109" s="6">
        <v>1.3</v>
      </c>
      <c r="AZ109" s="6">
        <v>1.3</v>
      </c>
      <c r="BA109" s="6">
        <v>1.3</v>
      </c>
      <c r="BB109" s="6">
        <v>1.3</v>
      </c>
      <c r="BC109" s="58">
        <v>1.3</v>
      </c>
      <c r="BD109" s="59">
        <v>1.3</v>
      </c>
      <c r="BE109" s="6">
        <v>1.3</v>
      </c>
      <c r="BF109" s="6">
        <v>1.3</v>
      </c>
      <c r="BG109" s="6">
        <v>1.3</v>
      </c>
      <c r="BH109" s="6">
        <v>1.3</v>
      </c>
      <c r="BI109" s="6">
        <v>1.3</v>
      </c>
      <c r="BJ109" s="44">
        <v>1.3</v>
      </c>
      <c r="BK109" s="45">
        <v>26.578125</v>
      </c>
      <c r="BL109" s="6">
        <v>22.9</v>
      </c>
      <c r="BM109" s="6">
        <v>18.5</v>
      </c>
      <c r="BN109" s="6">
        <v>20.116666666666699</v>
      </c>
      <c r="BO109" s="6">
        <v>17.3</v>
      </c>
      <c r="BP109" s="6">
        <v>14.29</v>
      </c>
      <c r="BQ109" s="6">
        <v>16.7552197802198</v>
      </c>
      <c r="BR109" s="58">
        <v>18.730833333333301</v>
      </c>
      <c r="BS109" s="59">
        <v>20.7578125</v>
      </c>
      <c r="BT109" s="6">
        <v>19.786999999999999</v>
      </c>
      <c r="BU109" s="6">
        <v>17.66</v>
      </c>
      <c r="BV109" s="6">
        <v>16.54785</v>
      </c>
      <c r="BW109" s="6">
        <v>13.938000000000001</v>
      </c>
      <c r="BX109" s="6">
        <v>13.6936</v>
      </c>
      <c r="BY109" s="7">
        <v>12.756712238272</v>
      </c>
    </row>
    <row r="110" spans="2:77" x14ac:dyDescent="0.2">
      <c r="B110" s="28" t="s">
        <v>91</v>
      </c>
      <c r="C110" s="29">
        <v>21.048214285714302</v>
      </c>
      <c r="D110" s="6">
        <v>16.407142857142901</v>
      </c>
      <c r="E110" s="6">
        <v>11.759523809523801</v>
      </c>
      <c r="F110" s="6">
        <v>12.883333333333301</v>
      </c>
      <c r="G110" s="6">
        <v>10.1185714285714</v>
      </c>
      <c r="H110" s="6">
        <v>7.20057142857143</v>
      </c>
      <c r="I110" s="6">
        <v>8.42335164835165</v>
      </c>
      <c r="J110" s="58">
        <v>11.0702380952381</v>
      </c>
      <c r="K110" s="59">
        <v>12.915625</v>
      </c>
      <c r="L110" s="6">
        <v>10.961</v>
      </c>
      <c r="M110" s="6">
        <v>8.11933333333333</v>
      </c>
      <c r="N110" s="6">
        <v>7.4809999999999999</v>
      </c>
      <c r="O110" s="6">
        <v>5.319</v>
      </c>
      <c r="P110" s="6">
        <v>4.91905555555556</v>
      </c>
      <c r="Q110" s="44">
        <v>4.3899630849607698</v>
      </c>
      <c r="R110" s="45">
        <v>5.8913690476190501</v>
      </c>
      <c r="S110" s="6">
        <v>5.8828571428571399</v>
      </c>
      <c r="T110" s="6">
        <v>5.7126984126984102</v>
      </c>
      <c r="U110" s="6">
        <v>5.9</v>
      </c>
      <c r="V110" s="6">
        <v>5.7414285714285702</v>
      </c>
      <c r="W110" s="6">
        <v>5.5724285714285697</v>
      </c>
      <c r="X110" s="6">
        <v>5.8013736263736302</v>
      </c>
      <c r="Y110" s="58">
        <v>5.9000396825396804</v>
      </c>
      <c r="Z110" s="59">
        <v>6.2359375000000004</v>
      </c>
      <c r="AA110" s="6">
        <v>6.22183333333333</v>
      </c>
      <c r="AB110" s="6">
        <v>5.0492333333333299</v>
      </c>
      <c r="AC110" s="6">
        <v>4.86801169811321</v>
      </c>
      <c r="AD110" s="6">
        <v>4.7666861635220101</v>
      </c>
      <c r="AE110" s="6">
        <v>4.6346887307166202</v>
      </c>
      <c r="AF110" s="44">
        <v>4.4854001443009004</v>
      </c>
      <c r="AG110" s="45">
        <v>0.5</v>
      </c>
      <c r="AH110" s="6">
        <v>0.5</v>
      </c>
      <c r="AI110" s="6">
        <v>0.5</v>
      </c>
      <c r="AJ110" s="6">
        <v>0.5</v>
      </c>
      <c r="AK110" s="6">
        <v>0.5</v>
      </c>
      <c r="AL110" s="6">
        <v>0.5</v>
      </c>
      <c r="AM110" s="6">
        <v>0.5</v>
      </c>
      <c r="AN110" s="58">
        <v>0.5</v>
      </c>
      <c r="AO110" s="59">
        <v>0.5</v>
      </c>
      <c r="AP110" s="6">
        <v>0.5</v>
      </c>
      <c r="AQ110" s="6">
        <v>0.5</v>
      </c>
      <c r="AR110" s="6">
        <v>0.5</v>
      </c>
      <c r="AS110" s="6">
        <v>0.2</v>
      </c>
      <c r="AT110" s="6">
        <v>0.2</v>
      </c>
      <c r="AU110" s="44">
        <v>0.2</v>
      </c>
      <c r="AV110" s="45">
        <v>1.3</v>
      </c>
      <c r="AW110" s="6">
        <v>1.3</v>
      </c>
      <c r="AX110" s="6">
        <v>1.3</v>
      </c>
      <c r="AY110" s="6">
        <v>1.3</v>
      </c>
      <c r="AZ110" s="6">
        <v>1.3</v>
      </c>
      <c r="BA110" s="6">
        <v>1.3</v>
      </c>
      <c r="BB110" s="6">
        <v>1.3</v>
      </c>
      <c r="BC110" s="58">
        <v>1.3</v>
      </c>
      <c r="BD110" s="59">
        <v>1.3</v>
      </c>
      <c r="BE110" s="6">
        <v>1.3</v>
      </c>
      <c r="BF110" s="6">
        <v>1.3</v>
      </c>
      <c r="BG110" s="6">
        <v>1.3</v>
      </c>
      <c r="BH110" s="6">
        <v>1.3</v>
      </c>
      <c r="BI110" s="6">
        <v>1.3</v>
      </c>
      <c r="BJ110" s="44">
        <v>1.3</v>
      </c>
      <c r="BK110" s="45">
        <v>28.7395833333333</v>
      </c>
      <c r="BL110" s="6">
        <v>24.09</v>
      </c>
      <c r="BM110" s="6">
        <v>19.272222222222201</v>
      </c>
      <c r="BN110" s="6">
        <v>20.5833333333333</v>
      </c>
      <c r="BO110" s="6">
        <v>17.66</v>
      </c>
      <c r="BP110" s="6">
        <v>14.573</v>
      </c>
      <c r="BQ110" s="6">
        <v>16.024725274725299</v>
      </c>
      <c r="BR110" s="58">
        <v>18.7702777777778</v>
      </c>
      <c r="BS110" s="59">
        <v>20.951562500000001</v>
      </c>
      <c r="BT110" s="6">
        <v>18.9828333333333</v>
      </c>
      <c r="BU110" s="6">
        <v>14.9685666666667</v>
      </c>
      <c r="BV110" s="6">
        <v>14.149011698113201</v>
      </c>
      <c r="BW110" s="6">
        <v>11.585686163522</v>
      </c>
      <c r="BX110" s="6">
        <v>11.053744286272201</v>
      </c>
      <c r="BY110" s="7">
        <v>10.3753632292617</v>
      </c>
    </row>
    <row r="111" spans="2:77" x14ac:dyDescent="0.2">
      <c r="B111" s="28" t="s">
        <v>90</v>
      </c>
      <c r="C111" s="29">
        <v>17.032031249999999</v>
      </c>
      <c r="D111" s="6">
        <v>13.97</v>
      </c>
      <c r="E111" s="6">
        <v>10.516666666666699</v>
      </c>
      <c r="F111" s="6">
        <v>11.6741666666667</v>
      </c>
      <c r="G111" s="6">
        <v>9.4994999999999994</v>
      </c>
      <c r="H111" s="6">
        <v>7.1898499999999999</v>
      </c>
      <c r="I111" s="6">
        <v>9.08865384615385</v>
      </c>
      <c r="J111" s="58">
        <v>10.501250000000001</v>
      </c>
      <c r="K111" s="59">
        <v>11.86953125</v>
      </c>
      <c r="L111" s="6">
        <v>11.374499999999999</v>
      </c>
      <c r="M111" s="6">
        <v>10.409333333333301</v>
      </c>
      <c r="N111" s="6">
        <v>6.71946666666667</v>
      </c>
      <c r="O111" s="6">
        <v>6.5646666666666702</v>
      </c>
      <c r="P111" s="6">
        <v>4.6464444444444402</v>
      </c>
      <c r="Q111" s="44">
        <v>3.7320880935298901</v>
      </c>
      <c r="R111" s="45">
        <v>6.4819940476190503</v>
      </c>
      <c r="S111" s="6">
        <v>6.4434285714285702</v>
      </c>
      <c r="T111" s="6">
        <v>5.9796825396825399</v>
      </c>
      <c r="U111" s="6">
        <v>6.46473015873016</v>
      </c>
      <c r="V111" s="6">
        <v>6.04512380952381</v>
      </c>
      <c r="W111" s="6">
        <v>5.5935371428571399</v>
      </c>
      <c r="X111" s="6">
        <v>6.1849890109890104</v>
      </c>
      <c r="Y111" s="58">
        <v>6.4649047619047604</v>
      </c>
      <c r="Z111" s="59">
        <v>7.0843749999999996</v>
      </c>
      <c r="AA111" s="6">
        <v>7.0477999999999996</v>
      </c>
      <c r="AB111" s="6">
        <v>6.0166666666666702</v>
      </c>
      <c r="AC111" s="6">
        <v>5.8608333333333302</v>
      </c>
      <c r="AD111" s="6">
        <v>5.8608333333333302</v>
      </c>
      <c r="AE111" s="6">
        <v>5.8930555555555602</v>
      </c>
      <c r="AF111" s="44">
        <v>5.7221101169123596</v>
      </c>
      <c r="AG111" s="45">
        <v>0.32</v>
      </c>
      <c r="AH111" s="6">
        <v>0.32</v>
      </c>
      <c r="AI111" s="6">
        <v>0.32</v>
      </c>
      <c r="AJ111" s="6">
        <v>0.32</v>
      </c>
      <c r="AK111" s="6">
        <v>0.32</v>
      </c>
      <c r="AL111" s="6">
        <v>0.32</v>
      </c>
      <c r="AM111" s="6">
        <v>0.32</v>
      </c>
      <c r="AN111" s="58">
        <v>0.32</v>
      </c>
      <c r="AO111" s="59">
        <v>0.32</v>
      </c>
      <c r="AP111" s="6">
        <v>0.32</v>
      </c>
      <c r="AQ111" s="6">
        <v>0.23</v>
      </c>
      <c r="AR111" s="6">
        <v>0.23</v>
      </c>
      <c r="AS111" s="6">
        <v>0.21</v>
      </c>
      <c r="AT111" s="6">
        <v>0.21</v>
      </c>
      <c r="AU111" s="44">
        <v>0.21</v>
      </c>
      <c r="AV111" s="45">
        <v>1.3</v>
      </c>
      <c r="AW111" s="6">
        <v>1.3</v>
      </c>
      <c r="AX111" s="6">
        <v>1.3</v>
      </c>
      <c r="AY111" s="6">
        <v>1.3</v>
      </c>
      <c r="AZ111" s="6">
        <v>1.3</v>
      </c>
      <c r="BA111" s="6">
        <v>1.3</v>
      </c>
      <c r="BB111" s="6">
        <v>1.3</v>
      </c>
      <c r="BC111" s="58">
        <v>1.3</v>
      </c>
      <c r="BD111" s="59">
        <v>1.3</v>
      </c>
      <c r="BE111" s="6">
        <v>1.3</v>
      </c>
      <c r="BF111" s="6">
        <v>1.3</v>
      </c>
      <c r="BG111" s="6">
        <v>1.3</v>
      </c>
      <c r="BH111" s="6">
        <v>1.3</v>
      </c>
      <c r="BI111" s="6">
        <v>1.3</v>
      </c>
      <c r="BJ111" s="44">
        <v>1.3</v>
      </c>
      <c r="BK111" s="45">
        <v>25.1340252976191</v>
      </c>
      <c r="BL111" s="6">
        <v>22.033428571428601</v>
      </c>
      <c r="BM111" s="6">
        <v>18.116349206349199</v>
      </c>
      <c r="BN111" s="6">
        <v>19.7588968253968</v>
      </c>
      <c r="BO111" s="6">
        <v>17.1646238095238</v>
      </c>
      <c r="BP111" s="6">
        <v>14.403387142857101</v>
      </c>
      <c r="BQ111" s="6">
        <v>16.8936428571429</v>
      </c>
      <c r="BR111" s="58">
        <v>18.586154761904801</v>
      </c>
      <c r="BS111" s="59">
        <v>20.57390625</v>
      </c>
      <c r="BT111" s="6">
        <v>20.042300000000001</v>
      </c>
      <c r="BU111" s="6">
        <v>17.956</v>
      </c>
      <c r="BV111" s="6">
        <v>14.110300000000001</v>
      </c>
      <c r="BW111" s="6">
        <v>13.935499999999999</v>
      </c>
      <c r="BX111" s="6">
        <v>12.0495</v>
      </c>
      <c r="BY111" s="7">
        <v>10.9641982104422</v>
      </c>
    </row>
    <row r="112" spans="2:77" x14ac:dyDescent="0.2">
      <c r="B112" s="28" t="s">
        <v>89</v>
      </c>
      <c r="C112" s="29">
        <v>13.102499999999999</v>
      </c>
      <c r="D112" s="6">
        <v>11.183657142857101</v>
      </c>
      <c r="E112" s="6">
        <v>8.3268888888888899</v>
      </c>
      <c r="F112" s="6">
        <v>9.3202539682539705</v>
      </c>
      <c r="G112" s="6">
        <v>7.5028380952380997</v>
      </c>
      <c r="H112" s="6">
        <v>5.7018514285714303</v>
      </c>
      <c r="I112" s="6">
        <v>7.1096923076923098</v>
      </c>
      <c r="J112" s="58">
        <v>8.4109619047618995</v>
      </c>
      <c r="K112" s="59">
        <v>9.3644999999999996</v>
      </c>
      <c r="L112" s="6">
        <v>8.6791999999999998</v>
      </c>
      <c r="M112" s="6">
        <v>6.75261333333333</v>
      </c>
      <c r="N112" s="6">
        <v>6.1466440000000002</v>
      </c>
      <c r="O112" s="6">
        <v>5.6411959999999999</v>
      </c>
      <c r="P112" s="6">
        <v>4.3779919999999999</v>
      </c>
      <c r="Q112" s="44">
        <v>3.8530635911937599</v>
      </c>
      <c r="R112" s="45">
        <v>9.2200000000000006</v>
      </c>
      <c r="S112" s="6">
        <v>8.8937142857142906</v>
      </c>
      <c r="T112" s="6">
        <v>7.8399047619047604</v>
      </c>
      <c r="U112" s="6">
        <v>8.8587301587301592</v>
      </c>
      <c r="V112" s="6">
        <v>7.8970857142857103</v>
      </c>
      <c r="W112" s="6">
        <v>7.3251257142857096</v>
      </c>
      <c r="X112" s="6">
        <v>8.0227912087912099</v>
      </c>
      <c r="Y112" s="58">
        <v>8.8591904761904807</v>
      </c>
      <c r="Z112" s="59">
        <v>9.2200000000000006</v>
      </c>
      <c r="AA112" s="6">
        <v>9.2200000000000006</v>
      </c>
      <c r="AB112" s="6">
        <v>8.8345333333333294</v>
      </c>
      <c r="AC112" s="6">
        <v>8.4983199999999997</v>
      </c>
      <c r="AD112" s="6">
        <v>7.9215999999999998</v>
      </c>
      <c r="AE112" s="6">
        <v>8.1511999999999993</v>
      </c>
      <c r="AF112" s="44">
        <v>7.6073426373125503</v>
      </c>
      <c r="AG112" s="45">
        <v>0.78615000000000002</v>
      </c>
      <c r="AH112" s="6">
        <v>0.67101942857142804</v>
      </c>
      <c r="AI112" s="6">
        <v>0.49961333333333302</v>
      </c>
      <c r="AJ112" s="6">
        <v>0.55921523809523799</v>
      </c>
      <c r="AK112" s="6">
        <v>0.45017028571428602</v>
      </c>
      <c r="AL112" s="6">
        <v>0.342111085714286</v>
      </c>
      <c r="AM112" s="6">
        <v>0.42658153846153901</v>
      </c>
      <c r="AN112" s="58">
        <v>0.50465771428571404</v>
      </c>
      <c r="AO112" s="59">
        <v>0.56186999999999998</v>
      </c>
      <c r="AP112" s="6">
        <v>0.52075199999999999</v>
      </c>
      <c r="AQ112" s="6">
        <v>0.40515679999999998</v>
      </c>
      <c r="AR112" s="6">
        <v>0.36879864000000001</v>
      </c>
      <c r="AS112" s="6">
        <v>0.33847176000000001</v>
      </c>
      <c r="AT112" s="6">
        <v>0.26267952</v>
      </c>
      <c r="AU112" s="44">
        <v>0.231183815471626</v>
      </c>
      <c r="AV112" s="45">
        <v>1.3</v>
      </c>
      <c r="AW112" s="6">
        <v>1.3</v>
      </c>
      <c r="AX112" s="6">
        <v>1.3</v>
      </c>
      <c r="AY112" s="6">
        <v>1.3</v>
      </c>
      <c r="AZ112" s="6">
        <v>1.3</v>
      </c>
      <c r="BA112" s="6">
        <v>1.3</v>
      </c>
      <c r="BB112" s="6">
        <v>1.3</v>
      </c>
      <c r="BC112" s="58">
        <v>1.3</v>
      </c>
      <c r="BD112" s="59">
        <v>1.3</v>
      </c>
      <c r="BE112" s="6">
        <v>1.3</v>
      </c>
      <c r="BF112" s="6">
        <v>1.3</v>
      </c>
      <c r="BG112" s="6">
        <v>1.3</v>
      </c>
      <c r="BH112" s="6">
        <v>1.3</v>
      </c>
      <c r="BI112" s="6">
        <v>1.3</v>
      </c>
      <c r="BJ112" s="44">
        <v>1.3</v>
      </c>
      <c r="BK112" s="45">
        <v>24.408650000000002</v>
      </c>
      <c r="BL112" s="6">
        <v>22.048390857142898</v>
      </c>
      <c r="BM112" s="6">
        <v>17.966406984127001</v>
      </c>
      <c r="BN112" s="6">
        <v>20.0381993650794</v>
      </c>
      <c r="BO112" s="6">
        <v>17.150094095238099</v>
      </c>
      <c r="BP112" s="6">
        <v>14.6690882285714</v>
      </c>
      <c r="BQ112" s="6">
        <v>16.859065054945098</v>
      </c>
      <c r="BR112" s="58">
        <v>19.074810095238099</v>
      </c>
      <c r="BS112" s="59">
        <v>20.446370000000002</v>
      </c>
      <c r="BT112" s="6">
        <v>19.719951999999999</v>
      </c>
      <c r="BU112" s="6">
        <v>17.292303466666699</v>
      </c>
      <c r="BV112" s="6">
        <v>16.31376264</v>
      </c>
      <c r="BW112" s="6">
        <v>15.20126776</v>
      </c>
      <c r="BX112" s="6">
        <v>14.09187152</v>
      </c>
      <c r="BY112" s="7">
        <v>12.991590043977901</v>
      </c>
    </row>
    <row r="113" spans="2:77" x14ac:dyDescent="0.2">
      <c r="B113" s="28" t="s">
        <v>88</v>
      </c>
      <c r="C113" s="29">
        <v>16.8154761904762</v>
      </c>
      <c r="D113" s="6">
        <v>13.5414285714286</v>
      </c>
      <c r="E113" s="6">
        <v>10.300793650793601</v>
      </c>
      <c r="F113" s="6">
        <v>11.05</v>
      </c>
      <c r="G113" s="6">
        <v>9.1357142857142808</v>
      </c>
      <c r="H113" s="6">
        <v>7.1157142857142803</v>
      </c>
      <c r="I113" s="6">
        <v>8.5631868131868103</v>
      </c>
      <c r="J113" s="58">
        <v>9.7701587301587303</v>
      </c>
      <c r="K113" s="59">
        <v>10.99375</v>
      </c>
      <c r="L113" s="6">
        <v>9.3936666666666699</v>
      </c>
      <c r="M113" s="6">
        <v>7.5446666666666697</v>
      </c>
      <c r="N113" s="6">
        <v>7.0979999999999999</v>
      </c>
      <c r="O113" s="6">
        <v>5.38</v>
      </c>
      <c r="P113" s="6">
        <v>5.1187777777777796</v>
      </c>
      <c r="Q113" s="44">
        <v>4.6504595032548801</v>
      </c>
      <c r="R113" s="45">
        <v>6.50014880952381</v>
      </c>
      <c r="S113" s="6">
        <v>6.4805714285714302</v>
      </c>
      <c r="T113" s="6">
        <v>6.08920634920635</v>
      </c>
      <c r="U113" s="6">
        <v>6.52</v>
      </c>
      <c r="V113" s="6">
        <v>6.1552857142857196</v>
      </c>
      <c r="W113" s="6">
        <v>5.7665857142857204</v>
      </c>
      <c r="X113" s="6">
        <v>6.29315934065934</v>
      </c>
      <c r="Y113" s="58">
        <v>6.5200912698412701</v>
      </c>
      <c r="Z113" s="59">
        <v>7.2926562500000003</v>
      </c>
      <c r="AA113" s="6">
        <v>6.5880333333333301</v>
      </c>
      <c r="AB113" s="6">
        <v>5.7453333333333303</v>
      </c>
      <c r="AC113" s="6">
        <v>5.5819999999999999</v>
      </c>
      <c r="AD113" s="6">
        <v>5.5819999999999999</v>
      </c>
      <c r="AE113" s="6">
        <v>4.6823222222222203</v>
      </c>
      <c r="AF113" s="44">
        <v>4.5470387869137001</v>
      </c>
      <c r="AG113" s="45">
        <v>1.08</v>
      </c>
      <c r="AH113" s="6">
        <v>1.08</v>
      </c>
      <c r="AI113" s="6">
        <v>1.08</v>
      </c>
      <c r="AJ113" s="6">
        <v>1.08</v>
      </c>
      <c r="AK113" s="6">
        <v>1.08</v>
      </c>
      <c r="AL113" s="6">
        <v>1.08</v>
      </c>
      <c r="AM113" s="6">
        <v>1.08</v>
      </c>
      <c r="AN113" s="58">
        <v>1.08</v>
      </c>
      <c r="AO113" s="59">
        <v>1.08</v>
      </c>
      <c r="AP113" s="6">
        <v>1.08</v>
      </c>
      <c r="AQ113" s="6">
        <v>1.08</v>
      </c>
      <c r="AR113" s="6">
        <v>1.08</v>
      </c>
      <c r="AS113" s="6">
        <v>1.08</v>
      </c>
      <c r="AT113" s="6">
        <v>1.08</v>
      </c>
      <c r="AU113" s="44">
        <v>1.08</v>
      </c>
      <c r="AV113" s="45">
        <v>1.3</v>
      </c>
      <c r="AW113" s="6">
        <v>1.3</v>
      </c>
      <c r="AX113" s="6">
        <v>1.3</v>
      </c>
      <c r="AY113" s="6">
        <v>1.3</v>
      </c>
      <c r="AZ113" s="6">
        <v>1.3</v>
      </c>
      <c r="BA113" s="6">
        <v>1.3</v>
      </c>
      <c r="BB113" s="6">
        <v>1.3</v>
      </c>
      <c r="BC113" s="58">
        <v>1.3</v>
      </c>
      <c r="BD113" s="59">
        <v>1.3</v>
      </c>
      <c r="BE113" s="6">
        <v>1.3</v>
      </c>
      <c r="BF113" s="6">
        <v>1.3</v>
      </c>
      <c r="BG113" s="6">
        <v>1.3</v>
      </c>
      <c r="BH113" s="6">
        <v>1.3</v>
      </c>
      <c r="BI113" s="6">
        <v>1.3</v>
      </c>
      <c r="BJ113" s="44">
        <v>1.3</v>
      </c>
      <c r="BK113" s="45">
        <v>25.695625</v>
      </c>
      <c r="BL113" s="6">
        <v>22.402000000000001</v>
      </c>
      <c r="BM113" s="6">
        <v>18.77</v>
      </c>
      <c r="BN113" s="6">
        <v>19.95</v>
      </c>
      <c r="BO113" s="6">
        <v>17.670999999999999</v>
      </c>
      <c r="BP113" s="6">
        <v>15.2623</v>
      </c>
      <c r="BQ113" s="6">
        <v>17.2363461538461</v>
      </c>
      <c r="BR113" s="58">
        <v>18.670249999999999</v>
      </c>
      <c r="BS113" s="59">
        <v>20.666406250000001</v>
      </c>
      <c r="BT113" s="6">
        <v>18.361699999999999</v>
      </c>
      <c r="BU113" s="6">
        <v>15.67</v>
      </c>
      <c r="BV113" s="6">
        <v>15.06</v>
      </c>
      <c r="BW113" s="6">
        <v>13.342000000000001</v>
      </c>
      <c r="BX113" s="6">
        <v>12.181100000000001</v>
      </c>
      <c r="BY113" s="7">
        <v>11.577498290168601</v>
      </c>
    </row>
    <row r="114" spans="2:77" x14ac:dyDescent="0.2">
      <c r="B114" s="28" t="s">
        <v>87</v>
      </c>
      <c r="C114" s="29">
        <v>21.300074404761901</v>
      </c>
      <c r="D114" s="6">
        <v>17.143142857142902</v>
      </c>
      <c r="E114" s="6">
        <v>12.6573015873016</v>
      </c>
      <c r="F114" s="6">
        <v>14.0022063492064</v>
      </c>
      <c r="G114" s="6">
        <v>11.2387523809524</v>
      </c>
      <c r="H114" s="6">
        <v>8.3066257142857101</v>
      </c>
      <c r="I114" s="6">
        <v>10.2511758241758</v>
      </c>
      <c r="J114" s="58">
        <v>12.042690476190501</v>
      </c>
      <c r="K114" s="59">
        <v>13.9703125</v>
      </c>
      <c r="L114" s="6">
        <v>12.2189</v>
      </c>
      <c r="M114" s="6">
        <v>10.5566666666667</v>
      </c>
      <c r="N114" s="6">
        <v>9.5777333333333292</v>
      </c>
      <c r="O114" s="6">
        <v>5.4861333333333304</v>
      </c>
      <c r="P114" s="6">
        <v>4.9702222222222199</v>
      </c>
      <c r="Q114" s="44">
        <v>4.1691633309418403</v>
      </c>
      <c r="R114" s="45">
        <v>7.3197172619047599</v>
      </c>
      <c r="S114" s="6">
        <v>7.2548571428571398</v>
      </c>
      <c r="T114" s="6">
        <v>6.4749206349206396</v>
      </c>
      <c r="U114" s="6">
        <v>7.2906825396825399</v>
      </c>
      <c r="V114" s="6">
        <v>6.5849809523809499</v>
      </c>
      <c r="W114" s="6">
        <v>5.8254942857142904</v>
      </c>
      <c r="X114" s="6">
        <v>6.8202087912087901</v>
      </c>
      <c r="Y114" s="58">
        <v>7.2909761904761901</v>
      </c>
      <c r="Z114" s="59">
        <v>8.3328124999999993</v>
      </c>
      <c r="AA114" s="6">
        <v>8.2713000000000001</v>
      </c>
      <c r="AB114" s="6">
        <v>7.32</v>
      </c>
      <c r="AC114" s="6">
        <v>6.9459999999999997</v>
      </c>
      <c r="AD114" s="6">
        <v>6.3</v>
      </c>
      <c r="AE114" s="6">
        <v>6.3</v>
      </c>
      <c r="AF114" s="44">
        <v>6.3</v>
      </c>
      <c r="AG114" s="45">
        <v>0.5</v>
      </c>
      <c r="AH114" s="6">
        <v>0.5</v>
      </c>
      <c r="AI114" s="6">
        <v>0.5</v>
      </c>
      <c r="AJ114" s="6">
        <v>0.5</v>
      </c>
      <c r="AK114" s="6">
        <v>0.5</v>
      </c>
      <c r="AL114" s="6">
        <v>0.5</v>
      </c>
      <c r="AM114" s="6">
        <v>0.5</v>
      </c>
      <c r="AN114" s="58">
        <v>0.5</v>
      </c>
      <c r="AO114" s="59">
        <v>0.5</v>
      </c>
      <c r="AP114" s="6">
        <v>0.5</v>
      </c>
      <c r="AQ114" s="6">
        <v>0.5</v>
      </c>
      <c r="AR114" s="6">
        <v>0.5</v>
      </c>
      <c r="AS114" s="6">
        <v>0.5</v>
      </c>
      <c r="AT114" s="6">
        <v>0.5</v>
      </c>
      <c r="AU114" s="44">
        <v>0.5</v>
      </c>
      <c r="AV114" s="45">
        <v>1.3</v>
      </c>
      <c r="AW114" s="6">
        <v>1.3</v>
      </c>
      <c r="AX114" s="6">
        <v>1.3</v>
      </c>
      <c r="AY114" s="6">
        <v>1.3</v>
      </c>
      <c r="AZ114" s="6">
        <v>1.3</v>
      </c>
      <c r="BA114" s="6">
        <v>1.3</v>
      </c>
      <c r="BB114" s="6">
        <v>1.3</v>
      </c>
      <c r="BC114" s="58">
        <v>1.3</v>
      </c>
      <c r="BD114" s="59">
        <v>1.3</v>
      </c>
      <c r="BE114" s="6">
        <v>1.3</v>
      </c>
      <c r="BF114" s="6">
        <v>1.3</v>
      </c>
      <c r="BG114" s="6">
        <v>1.3</v>
      </c>
      <c r="BH114" s="6">
        <v>1.3</v>
      </c>
      <c r="BI114" s="6">
        <v>1.3</v>
      </c>
      <c r="BJ114" s="44">
        <v>1.3</v>
      </c>
      <c r="BK114" s="45">
        <v>30.419791666666701</v>
      </c>
      <c r="BL114" s="6">
        <v>26.198</v>
      </c>
      <c r="BM114" s="6">
        <v>20.932222222222201</v>
      </c>
      <c r="BN114" s="6">
        <v>23.092888888888901</v>
      </c>
      <c r="BO114" s="6">
        <v>19.623733333333298</v>
      </c>
      <c r="BP114" s="6">
        <v>15.932119999999999</v>
      </c>
      <c r="BQ114" s="6">
        <v>18.871384615384599</v>
      </c>
      <c r="BR114" s="58">
        <v>21.133666666666699</v>
      </c>
      <c r="BS114" s="59">
        <v>24.103124999999999</v>
      </c>
      <c r="BT114" s="6">
        <v>22.290199999999999</v>
      </c>
      <c r="BU114" s="6">
        <v>19.676666666666701</v>
      </c>
      <c r="BV114" s="6">
        <v>18.323733333333301</v>
      </c>
      <c r="BW114" s="6">
        <v>13.586133333333301</v>
      </c>
      <c r="BX114" s="6">
        <v>13.070222222222201</v>
      </c>
      <c r="BY114" s="7">
        <v>12.269163330941799</v>
      </c>
    </row>
    <row r="115" spans="2:77" x14ac:dyDescent="0.2">
      <c r="B115" s="28" t="s">
        <v>86</v>
      </c>
      <c r="C115" s="29">
        <v>9.875</v>
      </c>
      <c r="D115" s="6">
        <v>8.75</v>
      </c>
      <c r="E115" s="6">
        <v>7.8611111111111098</v>
      </c>
      <c r="F115" s="6">
        <v>7.8611111111111098</v>
      </c>
      <c r="G115" s="6">
        <v>7.4166666666666696</v>
      </c>
      <c r="H115" s="6">
        <v>5.6740000000000004</v>
      </c>
      <c r="I115" s="6">
        <v>6.7576923076923103</v>
      </c>
      <c r="J115" s="58">
        <v>7.4166666666666696</v>
      </c>
      <c r="K115" s="59">
        <v>7.25</v>
      </c>
      <c r="L115" s="6">
        <v>6.0166666666666702</v>
      </c>
      <c r="M115" s="6">
        <v>5.0833333333333304</v>
      </c>
      <c r="N115" s="6">
        <v>5.1012000000000004</v>
      </c>
      <c r="O115" s="6">
        <v>4.718</v>
      </c>
      <c r="P115" s="6">
        <v>4.4116</v>
      </c>
      <c r="Q115" s="44">
        <v>3.9602400000000002</v>
      </c>
      <c r="R115" s="45">
        <v>4.96</v>
      </c>
      <c r="S115" s="6">
        <v>4.9256000000000002</v>
      </c>
      <c r="T115" s="6">
        <v>4.55866666666667</v>
      </c>
      <c r="U115" s="6">
        <v>4.9186666666666703</v>
      </c>
      <c r="V115" s="6">
        <v>4.5983999999999998</v>
      </c>
      <c r="W115" s="6">
        <v>4.2489800000000004</v>
      </c>
      <c r="X115" s="6">
        <v>4.6090769230769197</v>
      </c>
      <c r="Y115" s="58">
        <v>4.9188666666666698</v>
      </c>
      <c r="Z115" s="59">
        <v>5.0923749999999997</v>
      </c>
      <c r="AA115" s="6">
        <v>5.06206666666667</v>
      </c>
      <c r="AB115" s="6">
        <v>5.0926666666666698</v>
      </c>
      <c r="AC115" s="6">
        <v>4.5500166666666697</v>
      </c>
      <c r="AD115" s="6">
        <v>4.4500166666666701</v>
      </c>
      <c r="AE115" s="6">
        <v>4.4989999999999997</v>
      </c>
      <c r="AF115" s="44">
        <v>4.3028573149935303</v>
      </c>
      <c r="AG115" s="45">
        <v>0.3</v>
      </c>
      <c r="AH115" s="6">
        <v>0.3</v>
      </c>
      <c r="AI115" s="6">
        <v>0.3</v>
      </c>
      <c r="AJ115" s="6">
        <v>0.3</v>
      </c>
      <c r="AK115" s="6">
        <v>0.3</v>
      </c>
      <c r="AL115" s="6">
        <v>0.3</v>
      </c>
      <c r="AM115" s="6">
        <v>0.3</v>
      </c>
      <c r="AN115" s="58">
        <v>0.3</v>
      </c>
      <c r="AO115" s="59">
        <v>0.3</v>
      </c>
      <c r="AP115" s="6">
        <v>0.3</v>
      </c>
      <c r="AQ115" s="6">
        <v>0.3</v>
      </c>
      <c r="AR115" s="6">
        <v>0.3</v>
      </c>
      <c r="AS115" s="6">
        <v>0.3</v>
      </c>
      <c r="AT115" s="6">
        <v>0.3</v>
      </c>
      <c r="AU115" s="44">
        <v>0.3</v>
      </c>
      <c r="AV115" s="45">
        <v>1.3</v>
      </c>
      <c r="AW115" s="6">
        <v>1.3</v>
      </c>
      <c r="AX115" s="6">
        <v>1.3</v>
      </c>
      <c r="AY115" s="6">
        <v>1.3</v>
      </c>
      <c r="AZ115" s="6">
        <v>1.3</v>
      </c>
      <c r="BA115" s="6">
        <v>1.3</v>
      </c>
      <c r="BB115" s="6">
        <v>1.3</v>
      </c>
      <c r="BC115" s="58">
        <v>1.3</v>
      </c>
      <c r="BD115" s="59">
        <v>1.3</v>
      </c>
      <c r="BE115" s="6">
        <v>1.3</v>
      </c>
      <c r="BF115" s="6">
        <v>1.3</v>
      </c>
      <c r="BG115" s="6">
        <v>1.3</v>
      </c>
      <c r="BH115" s="6">
        <v>1.3</v>
      </c>
      <c r="BI115" s="6">
        <v>1.3</v>
      </c>
      <c r="BJ115" s="44">
        <v>1.3</v>
      </c>
      <c r="BK115" s="45">
        <v>16.434999999999999</v>
      </c>
      <c r="BL115" s="6">
        <v>15.275600000000001</v>
      </c>
      <c r="BM115" s="6">
        <v>14.019777777777801</v>
      </c>
      <c r="BN115" s="6">
        <v>14.3797777777778</v>
      </c>
      <c r="BO115" s="6">
        <v>13.615066666666699</v>
      </c>
      <c r="BP115" s="6">
        <v>11.52298</v>
      </c>
      <c r="BQ115" s="6">
        <v>12.9667692307692</v>
      </c>
      <c r="BR115" s="58">
        <v>13.9355333333333</v>
      </c>
      <c r="BS115" s="59">
        <v>13.942375</v>
      </c>
      <c r="BT115" s="6">
        <v>12.6787333333333</v>
      </c>
      <c r="BU115" s="6">
        <v>11.776</v>
      </c>
      <c r="BV115" s="6">
        <v>11.2512166666667</v>
      </c>
      <c r="BW115" s="6">
        <v>10.7680166666667</v>
      </c>
      <c r="BX115" s="6">
        <v>10.5106</v>
      </c>
      <c r="BY115" s="7">
        <v>9.8630973149935297</v>
      </c>
    </row>
    <row r="116" spans="2:77" x14ac:dyDescent="0.2">
      <c r="B116" s="28" t="s">
        <v>85</v>
      </c>
      <c r="C116" s="29">
        <v>17.45</v>
      </c>
      <c r="D116" s="6">
        <v>14.75</v>
      </c>
      <c r="E116" s="6">
        <v>12.616666666666699</v>
      </c>
      <c r="F116" s="6">
        <v>12.616666666666699</v>
      </c>
      <c r="G116" s="6">
        <v>11.55</v>
      </c>
      <c r="H116" s="6">
        <v>10.43</v>
      </c>
      <c r="I116" s="6">
        <v>10.8730769230769</v>
      </c>
      <c r="J116" s="58">
        <v>11.55</v>
      </c>
      <c r="K116" s="59">
        <v>15.45</v>
      </c>
      <c r="L116" s="6">
        <v>11.95</v>
      </c>
      <c r="M116" s="6">
        <v>10.83</v>
      </c>
      <c r="N116" s="6">
        <v>10.614000000000001</v>
      </c>
      <c r="O116" s="6">
        <v>9.9139999999999997</v>
      </c>
      <c r="P116" s="6">
        <v>9.7379999999999995</v>
      </c>
      <c r="Q116" s="44">
        <v>9.4947999999999997</v>
      </c>
      <c r="R116" s="45">
        <v>14.55</v>
      </c>
      <c r="S116" s="6">
        <v>11.7</v>
      </c>
      <c r="T116" s="6">
        <v>8.5133333333333407</v>
      </c>
      <c r="U116" s="6">
        <v>9.5399999999999991</v>
      </c>
      <c r="V116" s="6">
        <v>7.548</v>
      </c>
      <c r="W116" s="6">
        <v>5.4143999999999997</v>
      </c>
      <c r="X116" s="6">
        <v>7.0938461538461501</v>
      </c>
      <c r="Y116" s="58">
        <v>8.4740000000000002</v>
      </c>
      <c r="Z116" s="59">
        <v>8.7412500000000009</v>
      </c>
      <c r="AA116" s="6">
        <v>7.569</v>
      </c>
      <c r="AB116" s="6">
        <v>7.32</v>
      </c>
      <c r="AC116" s="6">
        <v>6.7919999999999998</v>
      </c>
      <c r="AD116" s="6">
        <v>6.7919999999999998</v>
      </c>
      <c r="AE116" s="6">
        <v>7.2480000000000002</v>
      </c>
      <c r="AF116" s="44">
        <v>6.7755210149966798</v>
      </c>
      <c r="AG116" s="45">
        <v>2</v>
      </c>
      <c r="AH116" s="6">
        <v>2</v>
      </c>
      <c r="AI116" s="6">
        <v>2</v>
      </c>
      <c r="AJ116" s="6">
        <v>2</v>
      </c>
      <c r="AK116" s="6">
        <v>2</v>
      </c>
      <c r="AL116" s="6">
        <v>2</v>
      </c>
      <c r="AM116" s="6">
        <v>2</v>
      </c>
      <c r="AN116" s="58">
        <v>2</v>
      </c>
      <c r="AO116" s="59">
        <v>2</v>
      </c>
      <c r="AP116" s="6">
        <v>2</v>
      </c>
      <c r="AQ116" s="6">
        <v>2</v>
      </c>
      <c r="AR116" s="6">
        <v>2</v>
      </c>
      <c r="AS116" s="6">
        <v>2</v>
      </c>
      <c r="AT116" s="6">
        <v>2</v>
      </c>
      <c r="AU116" s="44">
        <v>2</v>
      </c>
      <c r="AV116" s="45">
        <v>1.3</v>
      </c>
      <c r="AW116" s="6">
        <v>1.3</v>
      </c>
      <c r="AX116" s="6">
        <v>1.3</v>
      </c>
      <c r="AY116" s="6">
        <v>1.3</v>
      </c>
      <c r="AZ116" s="6">
        <v>1.3</v>
      </c>
      <c r="BA116" s="6">
        <v>1.3</v>
      </c>
      <c r="BB116" s="6">
        <v>1.3</v>
      </c>
      <c r="BC116" s="58">
        <v>1.3</v>
      </c>
      <c r="BD116" s="59">
        <v>1.3</v>
      </c>
      <c r="BE116" s="6">
        <v>1.3</v>
      </c>
      <c r="BF116" s="6">
        <v>1.3</v>
      </c>
      <c r="BG116" s="6">
        <v>1.3</v>
      </c>
      <c r="BH116" s="6">
        <v>1.3</v>
      </c>
      <c r="BI116" s="6">
        <v>1.3</v>
      </c>
      <c r="BJ116" s="44">
        <v>1.3</v>
      </c>
      <c r="BK116" s="45">
        <v>35.299999999999997</v>
      </c>
      <c r="BL116" s="6">
        <v>29.75</v>
      </c>
      <c r="BM116" s="6">
        <v>24.43</v>
      </c>
      <c r="BN116" s="6">
        <v>25.456666666666699</v>
      </c>
      <c r="BO116" s="6">
        <v>22.398</v>
      </c>
      <c r="BP116" s="6">
        <v>19.144400000000001</v>
      </c>
      <c r="BQ116" s="6">
        <v>21.266923076923099</v>
      </c>
      <c r="BR116" s="58">
        <v>23.324000000000002</v>
      </c>
      <c r="BS116" s="59">
        <v>27.491250000000001</v>
      </c>
      <c r="BT116" s="6">
        <v>22.818999999999999</v>
      </c>
      <c r="BU116" s="6">
        <v>21.45</v>
      </c>
      <c r="BV116" s="6">
        <v>20.706</v>
      </c>
      <c r="BW116" s="6">
        <v>20.006</v>
      </c>
      <c r="BX116" s="6">
        <v>20.286000000000001</v>
      </c>
      <c r="BY116" s="7">
        <v>19.570321014996701</v>
      </c>
    </row>
    <row r="117" spans="2:77" x14ac:dyDescent="0.2">
      <c r="B117" s="28" t="s">
        <v>84</v>
      </c>
      <c r="C117" s="29">
        <v>14.65</v>
      </c>
      <c r="D117" s="6">
        <v>11.95</v>
      </c>
      <c r="E117" s="6">
        <v>9.81666666666667</v>
      </c>
      <c r="F117" s="6">
        <v>9.81666666666667</v>
      </c>
      <c r="G117" s="6">
        <v>8.75</v>
      </c>
      <c r="H117" s="6">
        <v>7.63</v>
      </c>
      <c r="I117" s="6">
        <v>8.0730769230769308</v>
      </c>
      <c r="J117" s="58">
        <v>8.75</v>
      </c>
      <c r="K117" s="59">
        <v>8.65</v>
      </c>
      <c r="L117" s="6">
        <v>7.55</v>
      </c>
      <c r="M117" s="6">
        <v>6.85</v>
      </c>
      <c r="N117" s="6">
        <v>6.5419999999999998</v>
      </c>
      <c r="O117" s="6">
        <v>5.5819999999999999</v>
      </c>
      <c r="P117" s="6">
        <v>5.3540000000000001</v>
      </c>
      <c r="Q117" s="44">
        <v>5.0338399999999996</v>
      </c>
      <c r="R117" s="45">
        <v>7.5</v>
      </c>
      <c r="S117" s="6">
        <v>7.5</v>
      </c>
      <c r="T117" s="6">
        <v>7.5</v>
      </c>
      <c r="U117" s="6">
        <v>7.5</v>
      </c>
      <c r="V117" s="6">
        <v>7.5</v>
      </c>
      <c r="W117" s="6">
        <v>7.5</v>
      </c>
      <c r="X117" s="6">
        <v>7.5</v>
      </c>
      <c r="Y117" s="58">
        <v>7.5</v>
      </c>
      <c r="Z117" s="59">
        <v>7.5</v>
      </c>
      <c r="AA117" s="6">
        <v>7.5</v>
      </c>
      <c r="AB117" s="6">
        <v>7.5</v>
      </c>
      <c r="AC117" s="6">
        <v>7.5</v>
      </c>
      <c r="AD117" s="6">
        <v>7.5</v>
      </c>
      <c r="AE117" s="6">
        <v>7.5</v>
      </c>
      <c r="AF117" s="44">
        <v>7.5</v>
      </c>
      <c r="AG117" s="45">
        <v>0.5</v>
      </c>
      <c r="AH117" s="6">
        <v>0.5</v>
      </c>
      <c r="AI117" s="6">
        <v>0.5</v>
      </c>
      <c r="AJ117" s="6">
        <v>0.5</v>
      </c>
      <c r="AK117" s="6">
        <v>0.5</v>
      </c>
      <c r="AL117" s="6">
        <v>0.5</v>
      </c>
      <c r="AM117" s="6">
        <v>0.5</v>
      </c>
      <c r="AN117" s="58">
        <v>0.5</v>
      </c>
      <c r="AO117" s="59">
        <v>0.5</v>
      </c>
      <c r="AP117" s="6">
        <v>0.5</v>
      </c>
      <c r="AQ117" s="6">
        <v>0.5</v>
      </c>
      <c r="AR117" s="6">
        <v>0.5</v>
      </c>
      <c r="AS117" s="6">
        <v>0.5</v>
      </c>
      <c r="AT117" s="6">
        <v>0.5</v>
      </c>
      <c r="AU117" s="44">
        <v>0.5</v>
      </c>
      <c r="AV117" s="45">
        <v>1.3</v>
      </c>
      <c r="AW117" s="6">
        <v>1.3</v>
      </c>
      <c r="AX117" s="6">
        <v>1.3</v>
      </c>
      <c r="AY117" s="6">
        <v>1.3</v>
      </c>
      <c r="AZ117" s="6">
        <v>1.3</v>
      </c>
      <c r="BA117" s="6">
        <v>1.3</v>
      </c>
      <c r="BB117" s="6">
        <v>1.3</v>
      </c>
      <c r="BC117" s="58">
        <v>1.3</v>
      </c>
      <c r="BD117" s="59">
        <v>1.3</v>
      </c>
      <c r="BE117" s="6">
        <v>1.3</v>
      </c>
      <c r="BF117" s="6">
        <v>1.3</v>
      </c>
      <c r="BG117" s="6">
        <v>1.3</v>
      </c>
      <c r="BH117" s="6">
        <v>1.3</v>
      </c>
      <c r="BI117" s="6">
        <v>1.3</v>
      </c>
      <c r="BJ117" s="44">
        <v>1.3</v>
      </c>
      <c r="BK117" s="45">
        <v>23.95</v>
      </c>
      <c r="BL117" s="6">
        <v>21.25</v>
      </c>
      <c r="BM117" s="6">
        <v>19.116666666666699</v>
      </c>
      <c r="BN117" s="6">
        <v>19.116666666666699</v>
      </c>
      <c r="BO117" s="6">
        <v>18.05</v>
      </c>
      <c r="BP117" s="6">
        <v>16.93</v>
      </c>
      <c r="BQ117" s="6">
        <v>17.373076923076901</v>
      </c>
      <c r="BR117" s="58">
        <v>18.05</v>
      </c>
      <c r="BS117" s="59">
        <v>17.95</v>
      </c>
      <c r="BT117" s="6">
        <v>16.850000000000001</v>
      </c>
      <c r="BU117" s="6">
        <v>16.149999999999999</v>
      </c>
      <c r="BV117" s="6">
        <v>15.842000000000001</v>
      </c>
      <c r="BW117" s="6">
        <v>14.882</v>
      </c>
      <c r="BX117" s="6">
        <v>14.654</v>
      </c>
      <c r="BY117" s="7">
        <v>14.33384</v>
      </c>
    </row>
    <row r="118" spans="2:77" x14ac:dyDescent="0.2">
      <c r="B118" s="28" t="s">
        <v>83</v>
      </c>
      <c r="C118" s="29">
        <v>6.1333333333333302</v>
      </c>
      <c r="D118" s="6">
        <v>5.28</v>
      </c>
      <c r="E118" s="6">
        <v>4.3840000000000003</v>
      </c>
      <c r="F118" s="6">
        <v>4.7384615384615403</v>
      </c>
      <c r="G118" s="6">
        <v>5.28</v>
      </c>
      <c r="H118" s="6">
        <v>5.2</v>
      </c>
      <c r="I118" s="6">
        <v>4.32</v>
      </c>
      <c r="J118" s="58">
        <v>4.0640000000000001</v>
      </c>
      <c r="K118" s="59">
        <v>4.0191999999999997</v>
      </c>
      <c r="L118" s="6">
        <v>2.2480000000000002</v>
      </c>
      <c r="M118" s="6">
        <v>2.2160000000000002</v>
      </c>
      <c r="N118" s="6">
        <v>2.2031999999999998</v>
      </c>
      <c r="O118" s="6">
        <v>10</v>
      </c>
      <c r="P118" s="6">
        <v>7.84</v>
      </c>
      <c r="Q118" s="44">
        <v>6.1333333333333302</v>
      </c>
      <c r="R118" s="45">
        <v>5.5</v>
      </c>
      <c r="S118" s="6">
        <v>5.5</v>
      </c>
      <c r="T118" s="6">
        <v>5.5</v>
      </c>
      <c r="U118" s="6">
        <v>5.5</v>
      </c>
      <c r="V118" s="6">
        <v>5.5</v>
      </c>
      <c r="W118" s="6">
        <v>5.5</v>
      </c>
      <c r="X118" s="6">
        <v>5.5</v>
      </c>
      <c r="Y118" s="58">
        <v>5.5</v>
      </c>
      <c r="Z118" s="59">
        <v>5.5</v>
      </c>
      <c r="AA118" s="6">
        <v>5.7240000000000002</v>
      </c>
      <c r="AB118" s="6">
        <v>5.6013333333333302</v>
      </c>
      <c r="AC118" s="6">
        <v>5.6</v>
      </c>
      <c r="AD118" s="6">
        <v>5.5</v>
      </c>
      <c r="AE118" s="6">
        <v>5.5</v>
      </c>
      <c r="AF118" s="44">
        <v>5.5</v>
      </c>
      <c r="AG118" s="45">
        <v>1</v>
      </c>
      <c r="AH118" s="6">
        <v>1</v>
      </c>
      <c r="AI118" s="6">
        <v>1</v>
      </c>
      <c r="AJ118" s="6">
        <v>1</v>
      </c>
      <c r="AK118" s="6">
        <v>1</v>
      </c>
      <c r="AL118" s="6">
        <v>1</v>
      </c>
      <c r="AM118" s="6">
        <v>1</v>
      </c>
      <c r="AN118" s="58">
        <v>1</v>
      </c>
      <c r="AO118" s="59">
        <v>1</v>
      </c>
      <c r="AP118" s="6">
        <v>1</v>
      </c>
      <c r="AQ118" s="6">
        <v>1</v>
      </c>
      <c r="AR118" s="6">
        <v>1</v>
      </c>
      <c r="AS118" s="6">
        <v>1</v>
      </c>
      <c r="AT118" s="6">
        <v>1</v>
      </c>
      <c r="AU118" s="44">
        <v>1</v>
      </c>
      <c r="AV118" s="45">
        <v>1.3</v>
      </c>
      <c r="AW118" s="6">
        <v>1.3</v>
      </c>
      <c r="AX118" s="6">
        <v>1.3</v>
      </c>
      <c r="AY118" s="6">
        <v>1.3</v>
      </c>
      <c r="AZ118" s="6">
        <v>1.3</v>
      </c>
      <c r="BA118" s="6">
        <v>1.3</v>
      </c>
      <c r="BB118" s="6">
        <v>1.3</v>
      </c>
      <c r="BC118" s="58">
        <v>1.3</v>
      </c>
      <c r="BD118" s="59">
        <v>1.3</v>
      </c>
      <c r="BE118" s="6">
        <v>1.3</v>
      </c>
      <c r="BF118" s="6">
        <v>1.3</v>
      </c>
      <c r="BG118" s="6">
        <v>1.3</v>
      </c>
      <c r="BH118" s="6">
        <v>1.3</v>
      </c>
      <c r="BI118" s="6">
        <v>1.3</v>
      </c>
      <c r="BJ118" s="44">
        <v>1.3</v>
      </c>
      <c r="BK118" s="45">
        <v>13.9333333333333</v>
      </c>
      <c r="BL118" s="6">
        <v>13.08</v>
      </c>
      <c r="BM118" s="6">
        <v>12.183999999999999</v>
      </c>
      <c r="BN118" s="6">
        <v>12.538461538461499</v>
      </c>
      <c r="BO118" s="6">
        <v>13.08</v>
      </c>
      <c r="BP118" s="6">
        <v>13</v>
      </c>
      <c r="BQ118" s="6">
        <v>12.12</v>
      </c>
      <c r="BR118" s="58">
        <v>11.864000000000001</v>
      </c>
      <c r="BS118" s="59">
        <v>11.8192</v>
      </c>
      <c r="BT118" s="6">
        <v>10.272</v>
      </c>
      <c r="BU118" s="6">
        <v>10.117333333333301</v>
      </c>
      <c r="BV118" s="6">
        <v>10.103199999999999</v>
      </c>
      <c r="BW118" s="6">
        <v>17.8</v>
      </c>
      <c r="BX118" s="6">
        <v>15.64</v>
      </c>
      <c r="BY118" s="7">
        <v>13.9333333333333</v>
      </c>
    </row>
    <row r="119" spans="2:77" x14ac:dyDescent="0.2">
      <c r="B119" s="28" t="s">
        <v>82</v>
      </c>
      <c r="C119" s="29">
        <v>15.55</v>
      </c>
      <c r="D119" s="6">
        <v>12.85</v>
      </c>
      <c r="E119" s="6">
        <v>10.716666666666701</v>
      </c>
      <c r="F119" s="6">
        <v>10.716666666666701</v>
      </c>
      <c r="G119" s="6">
        <v>9.65</v>
      </c>
      <c r="H119" s="6">
        <v>8.5299999999999994</v>
      </c>
      <c r="I119" s="6">
        <v>8.9730769230769205</v>
      </c>
      <c r="J119" s="58">
        <v>9.65</v>
      </c>
      <c r="K119" s="59">
        <v>9.5500000000000007</v>
      </c>
      <c r="L119" s="6">
        <v>8.4499999999999993</v>
      </c>
      <c r="M119" s="6">
        <v>8.23</v>
      </c>
      <c r="N119" s="6">
        <v>7.8339999999999996</v>
      </c>
      <c r="O119" s="6">
        <v>5.4139999999999997</v>
      </c>
      <c r="P119" s="6">
        <v>5.1379999999999999</v>
      </c>
      <c r="Q119" s="44">
        <v>4.7468000000000004</v>
      </c>
      <c r="R119" s="45">
        <v>7.4</v>
      </c>
      <c r="S119" s="6">
        <v>7.4</v>
      </c>
      <c r="T119" s="6">
        <v>7.4</v>
      </c>
      <c r="U119" s="6">
        <v>7.4</v>
      </c>
      <c r="V119" s="6">
        <v>7.4</v>
      </c>
      <c r="W119" s="6">
        <v>8.8000000000000007</v>
      </c>
      <c r="X119" s="6">
        <v>7.4</v>
      </c>
      <c r="Y119" s="58">
        <v>7.4</v>
      </c>
      <c r="Z119" s="59">
        <v>7.4</v>
      </c>
      <c r="AA119" s="6">
        <v>7.4</v>
      </c>
      <c r="AB119" s="6">
        <v>7.40933333333333</v>
      </c>
      <c r="AC119" s="6">
        <v>7.0632000000000001</v>
      </c>
      <c r="AD119" s="6">
        <v>7.0632000000000001</v>
      </c>
      <c r="AE119" s="6">
        <v>7.40933333333333</v>
      </c>
      <c r="AF119" s="44">
        <v>7.0675420776642301</v>
      </c>
      <c r="AG119" s="45">
        <v>1.5</v>
      </c>
      <c r="AH119" s="6">
        <v>1.5</v>
      </c>
      <c r="AI119" s="6">
        <v>1.5</v>
      </c>
      <c r="AJ119" s="6">
        <v>1.5</v>
      </c>
      <c r="AK119" s="6">
        <v>1.5</v>
      </c>
      <c r="AL119" s="6">
        <v>1.5</v>
      </c>
      <c r="AM119" s="6">
        <v>1.5</v>
      </c>
      <c r="AN119" s="58">
        <v>1.5</v>
      </c>
      <c r="AO119" s="59">
        <v>1.5</v>
      </c>
      <c r="AP119" s="6">
        <v>1.5</v>
      </c>
      <c r="AQ119" s="6">
        <v>1.5</v>
      </c>
      <c r="AR119" s="6">
        <v>1.5</v>
      </c>
      <c r="AS119" s="6">
        <v>1.5</v>
      </c>
      <c r="AT119" s="6">
        <v>1.5</v>
      </c>
      <c r="AU119" s="44">
        <v>1.5</v>
      </c>
      <c r="AV119" s="45">
        <v>1.3</v>
      </c>
      <c r="AW119" s="6">
        <v>1.3</v>
      </c>
      <c r="AX119" s="6">
        <v>1.3</v>
      </c>
      <c r="AY119" s="6">
        <v>1.3</v>
      </c>
      <c r="AZ119" s="6">
        <v>1.3</v>
      </c>
      <c r="BA119" s="6">
        <v>1.3</v>
      </c>
      <c r="BB119" s="6">
        <v>1.3</v>
      </c>
      <c r="BC119" s="58">
        <v>1.3</v>
      </c>
      <c r="BD119" s="59">
        <v>1.3</v>
      </c>
      <c r="BE119" s="6">
        <v>1.3</v>
      </c>
      <c r="BF119" s="6">
        <v>1.3</v>
      </c>
      <c r="BG119" s="6">
        <v>1.3</v>
      </c>
      <c r="BH119" s="6">
        <v>1.3</v>
      </c>
      <c r="BI119" s="6">
        <v>1.3</v>
      </c>
      <c r="BJ119" s="44">
        <v>1.3</v>
      </c>
      <c r="BK119" s="45">
        <v>25.75</v>
      </c>
      <c r="BL119" s="6">
        <v>23.05</v>
      </c>
      <c r="BM119" s="6">
        <v>20.9166666666667</v>
      </c>
      <c r="BN119" s="6">
        <v>20.9166666666667</v>
      </c>
      <c r="BO119" s="6">
        <v>19.850000000000001</v>
      </c>
      <c r="BP119" s="6">
        <v>20.13</v>
      </c>
      <c r="BQ119" s="6">
        <v>19.173076923076898</v>
      </c>
      <c r="BR119" s="58">
        <v>19.850000000000001</v>
      </c>
      <c r="BS119" s="59">
        <v>19.75</v>
      </c>
      <c r="BT119" s="6">
        <v>18.649999999999999</v>
      </c>
      <c r="BU119" s="6">
        <v>18.439333333333298</v>
      </c>
      <c r="BV119" s="6">
        <v>17.697199999999999</v>
      </c>
      <c r="BW119" s="6">
        <v>15.277200000000001</v>
      </c>
      <c r="BX119" s="6">
        <v>15.3473333333333</v>
      </c>
      <c r="BY119" s="7">
        <v>14.614342077664199</v>
      </c>
    </row>
    <row r="120" spans="2:77" x14ac:dyDescent="0.2">
      <c r="B120" s="28" t="s">
        <v>81</v>
      </c>
      <c r="C120" s="29">
        <v>15.45</v>
      </c>
      <c r="D120" s="6">
        <v>13.29</v>
      </c>
      <c r="E120" s="6">
        <v>9.0677777777777795</v>
      </c>
      <c r="F120" s="6">
        <v>9.92</v>
      </c>
      <c r="G120" s="6">
        <v>7.9184999999999999</v>
      </c>
      <c r="H120" s="6">
        <v>5.8055500000000002</v>
      </c>
      <c r="I120" s="6">
        <v>7.3789423076923102</v>
      </c>
      <c r="J120" s="58">
        <v>8.6401805555555597</v>
      </c>
      <c r="K120" s="59">
        <v>10.048515625</v>
      </c>
      <c r="L120" s="6">
        <v>8.6643416666666706</v>
      </c>
      <c r="M120" s="6">
        <v>7.88066666666667</v>
      </c>
      <c r="N120" s="6">
        <v>7.0214999999999996</v>
      </c>
      <c r="O120" s="6">
        <v>6.12</v>
      </c>
      <c r="P120" s="6">
        <v>5.6321111111111097</v>
      </c>
      <c r="Q120" s="44">
        <v>5.0011261699215499</v>
      </c>
      <c r="R120" s="45">
        <v>6.65</v>
      </c>
      <c r="S120" s="6">
        <v>6.65</v>
      </c>
      <c r="T120" s="6">
        <v>5.3190476190476197</v>
      </c>
      <c r="U120" s="6">
        <v>5.6</v>
      </c>
      <c r="V120" s="6">
        <v>5.3621428571428602</v>
      </c>
      <c r="W120" s="6">
        <v>5.1086428571428604</v>
      </c>
      <c r="X120" s="6">
        <v>5.45206043956044</v>
      </c>
      <c r="Y120" s="58">
        <v>5.6000595238095299</v>
      </c>
      <c r="Z120" s="59">
        <v>6.1039062499999996</v>
      </c>
      <c r="AA120" s="6">
        <v>6.0827499999999999</v>
      </c>
      <c r="AB120" s="6">
        <v>5.7852916666666703</v>
      </c>
      <c r="AC120" s="6">
        <v>5.668825</v>
      </c>
      <c r="AD120" s="6">
        <v>5.6255499999999996</v>
      </c>
      <c r="AE120" s="6">
        <v>5.5387222222222201</v>
      </c>
      <c r="AF120" s="44">
        <v>5.3718203293940903</v>
      </c>
      <c r="AG120" s="45">
        <v>0.5</v>
      </c>
      <c r="AH120" s="6">
        <v>0.5</v>
      </c>
      <c r="AI120" s="6">
        <v>0.5</v>
      </c>
      <c r="AJ120" s="6">
        <v>0.5</v>
      </c>
      <c r="AK120" s="6">
        <v>0.5</v>
      </c>
      <c r="AL120" s="6">
        <v>0.5</v>
      </c>
      <c r="AM120" s="6">
        <v>0.5</v>
      </c>
      <c r="AN120" s="58">
        <v>0.5</v>
      </c>
      <c r="AO120" s="59">
        <v>0.5</v>
      </c>
      <c r="AP120" s="6">
        <v>0.5</v>
      </c>
      <c r="AQ120" s="6">
        <v>0.5</v>
      </c>
      <c r="AR120" s="6">
        <v>0.5</v>
      </c>
      <c r="AS120" s="6">
        <v>0.5</v>
      </c>
      <c r="AT120" s="6">
        <v>0.5</v>
      </c>
      <c r="AU120" s="44">
        <v>0.5</v>
      </c>
      <c r="AV120" s="45">
        <v>1.3</v>
      </c>
      <c r="AW120" s="6">
        <v>1.3</v>
      </c>
      <c r="AX120" s="6">
        <v>1.3</v>
      </c>
      <c r="AY120" s="6">
        <v>1.3</v>
      </c>
      <c r="AZ120" s="6">
        <v>1.3</v>
      </c>
      <c r="BA120" s="6">
        <v>1.3</v>
      </c>
      <c r="BB120" s="6">
        <v>1.3</v>
      </c>
      <c r="BC120" s="58">
        <v>1.3</v>
      </c>
      <c r="BD120" s="59">
        <v>1.3</v>
      </c>
      <c r="BE120" s="6">
        <v>1.3</v>
      </c>
      <c r="BF120" s="6">
        <v>1.3</v>
      </c>
      <c r="BG120" s="6">
        <v>1.3</v>
      </c>
      <c r="BH120" s="6">
        <v>1.3</v>
      </c>
      <c r="BI120" s="6">
        <v>1.3</v>
      </c>
      <c r="BJ120" s="44">
        <v>1.3</v>
      </c>
      <c r="BK120" s="45">
        <v>23.9</v>
      </c>
      <c r="BL120" s="6">
        <v>21.74</v>
      </c>
      <c r="BM120" s="6">
        <v>16.186825396825402</v>
      </c>
      <c r="BN120" s="6">
        <v>17.32</v>
      </c>
      <c r="BO120" s="6">
        <v>15.0806428571429</v>
      </c>
      <c r="BP120" s="6">
        <v>12.714192857142899</v>
      </c>
      <c r="BQ120" s="6">
        <v>14.631002747252699</v>
      </c>
      <c r="BR120" s="58">
        <v>16.040240079365098</v>
      </c>
      <c r="BS120" s="59">
        <v>17.952421874999999</v>
      </c>
      <c r="BT120" s="6">
        <v>16.547091666666699</v>
      </c>
      <c r="BU120" s="6">
        <v>15.465958333333299</v>
      </c>
      <c r="BV120" s="6">
        <v>14.490325</v>
      </c>
      <c r="BW120" s="6">
        <v>13.54555</v>
      </c>
      <c r="BX120" s="6">
        <v>12.970833333333299</v>
      </c>
      <c r="BY120" s="7">
        <v>12.1729464993156</v>
      </c>
    </row>
    <row r="121" spans="2:77" x14ac:dyDescent="0.2">
      <c r="B121" s="28" t="s">
        <v>80</v>
      </c>
      <c r="C121" s="29">
        <v>15.981175595238099</v>
      </c>
      <c r="D121" s="6">
        <v>12.7008571428571</v>
      </c>
      <c r="E121" s="6">
        <v>9.65603174603174</v>
      </c>
      <c r="F121" s="6">
        <v>10.163126984127</v>
      </c>
      <c r="G121" s="6">
        <v>8.4444476190476205</v>
      </c>
      <c r="H121" s="6">
        <v>6.6283342857142902</v>
      </c>
      <c r="I121" s="6">
        <v>7.7783626373626404</v>
      </c>
      <c r="J121" s="58">
        <v>8.8833095238095208</v>
      </c>
      <c r="K121" s="59">
        <v>9.4109374999999993</v>
      </c>
      <c r="L121" s="6">
        <v>8.0526999999999997</v>
      </c>
      <c r="M121" s="6">
        <v>8.2686666666666699</v>
      </c>
      <c r="N121" s="6">
        <v>7.1962000000000002</v>
      </c>
      <c r="O121" s="6">
        <v>6.1793333333333296</v>
      </c>
      <c r="P121" s="6">
        <v>5.8028888888888899</v>
      </c>
      <c r="Q121" s="44">
        <v>4.9996161870597797</v>
      </c>
      <c r="R121" s="45">
        <v>5.8262648809523796</v>
      </c>
      <c r="S121" s="6">
        <v>5.77542857142857</v>
      </c>
      <c r="T121" s="6">
        <v>5.1641269841269803</v>
      </c>
      <c r="U121" s="6">
        <v>5.8035079365079403</v>
      </c>
      <c r="V121" s="6">
        <v>4.96768571428571</v>
      </c>
      <c r="W121" s="6">
        <v>4.6551171428571401</v>
      </c>
      <c r="X121" s="6">
        <v>5.4347582417582396</v>
      </c>
      <c r="Y121" s="58">
        <v>5.8037380952380904</v>
      </c>
      <c r="Z121" s="59">
        <v>6.6203124999999998</v>
      </c>
      <c r="AA121" s="6">
        <v>6.5720999999999998</v>
      </c>
      <c r="AB121" s="6">
        <v>6.1426666666666696</v>
      </c>
      <c r="AC121" s="6">
        <v>5.6811333333333298</v>
      </c>
      <c r="AD121" s="6">
        <v>5.6811333333333298</v>
      </c>
      <c r="AE121" s="6">
        <v>5.7558888888888902</v>
      </c>
      <c r="AF121" s="44">
        <v>5.3592954712366803</v>
      </c>
      <c r="AG121" s="45">
        <v>0.85</v>
      </c>
      <c r="AH121" s="6">
        <v>0.85</v>
      </c>
      <c r="AI121" s="6">
        <v>0.85</v>
      </c>
      <c r="AJ121" s="6">
        <v>0.85</v>
      </c>
      <c r="AK121" s="6">
        <v>0.85</v>
      </c>
      <c r="AL121" s="6">
        <v>0.85</v>
      </c>
      <c r="AM121" s="6">
        <v>0.85</v>
      </c>
      <c r="AN121" s="58">
        <v>0.85</v>
      </c>
      <c r="AO121" s="59">
        <v>0.85</v>
      </c>
      <c r="AP121" s="6">
        <v>0.85</v>
      </c>
      <c r="AQ121" s="6">
        <v>0.85</v>
      </c>
      <c r="AR121" s="6">
        <v>0.85</v>
      </c>
      <c r="AS121" s="6">
        <v>0.85</v>
      </c>
      <c r="AT121" s="6">
        <v>0.85</v>
      </c>
      <c r="AU121" s="44">
        <v>0.85</v>
      </c>
      <c r="AV121" s="45">
        <v>1.3</v>
      </c>
      <c r="AW121" s="6">
        <v>1.3</v>
      </c>
      <c r="AX121" s="6">
        <v>1.3</v>
      </c>
      <c r="AY121" s="6">
        <v>1.3</v>
      </c>
      <c r="AZ121" s="6">
        <v>1.3</v>
      </c>
      <c r="BA121" s="6">
        <v>1.3</v>
      </c>
      <c r="BB121" s="6">
        <v>1.3</v>
      </c>
      <c r="BC121" s="58">
        <v>1.3</v>
      </c>
      <c r="BD121" s="59">
        <v>1.3</v>
      </c>
      <c r="BE121" s="6">
        <v>1.3</v>
      </c>
      <c r="BF121" s="6">
        <v>1.3</v>
      </c>
      <c r="BG121" s="6">
        <v>1.3</v>
      </c>
      <c r="BH121" s="6">
        <v>1.3</v>
      </c>
      <c r="BI121" s="6">
        <v>1.3</v>
      </c>
      <c r="BJ121" s="44">
        <v>1.3</v>
      </c>
      <c r="BK121" s="45">
        <v>23.957440476190499</v>
      </c>
      <c r="BL121" s="6">
        <v>20.6262857142857</v>
      </c>
      <c r="BM121" s="6">
        <v>16.970158730158701</v>
      </c>
      <c r="BN121" s="6">
        <v>18.116634920634901</v>
      </c>
      <c r="BO121" s="6">
        <v>15.5621333333333</v>
      </c>
      <c r="BP121" s="6">
        <v>13.4334514285714</v>
      </c>
      <c r="BQ121" s="6">
        <v>15.363120879120901</v>
      </c>
      <c r="BR121" s="58">
        <v>16.837047619047599</v>
      </c>
      <c r="BS121" s="59">
        <v>18.181249999999999</v>
      </c>
      <c r="BT121" s="6">
        <v>16.774799999999999</v>
      </c>
      <c r="BU121" s="6">
        <v>16.561333333333302</v>
      </c>
      <c r="BV121" s="6">
        <v>15.027333333333299</v>
      </c>
      <c r="BW121" s="6">
        <v>14.0104666666667</v>
      </c>
      <c r="BX121" s="6">
        <v>13.708777777777801</v>
      </c>
      <c r="BY121" s="7">
        <v>12.508911658296499</v>
      </c>
    </row>
    <row r="122" spans="2:77" x14ac:dyDescent="0.2">
      <c r="B122" s="28" t="s">
        <v>79</v>
      </c>
      <c r="C122" s="29">
        <v>14.7811755952381</v>
      </c>
      <c r="D122" s="6">
        <v>12.5808571428571</v>
      </c>
      <c r="E122" s="6">
        <v>10.389365079365099</v>
      </c>
      <c r="F122" s="6">
        <v>10.896460317460299</v>
      </c>
      <c r="G122" s="6">
        <v>9.6044476190476207</v>
      </c>
      <c r="H122" s="6">
        <v>8.2363342857142907</v>
      </c>
      <c r="I122" s="6">
        <v>9.2091318681318697</v>
      </c>
      <c r="J122" s="58">
        <v>10.0433095238095</v>
      </c>
      <c r="K122" s="59">
        <v>10.6109375</v>
      </c>
      <c r="L122" s="6">
        <v>9.6927000000000003</v>
      </c>
      <c r="M122" s="6">
        <v>10.042</v>
      </c>
      <c r="N122" s="6">
        <v>9.5375999999999994</v>
      </c>
      <c r="O122" s="6">
        <v>6.7138</v>
      </c>
      <c r="P122" s="6">
        <v>6.4169999999999998</v>
      </c>
      <c r="Q122" s="44">
        <v>5.8203192841769003</v>
      </c>
      <c r="R122" s="45">
        <v>6.7754464285714304</v>
      </c>
      <c r="S122" s="6">
        <v>6.7228571428571398</v>
      </c>
      <c r="T122" s="6">
        <v>6.0904761904761902</v>
      </c>
      <c r="U122" s="6">
        <v>6.7519047619047603</v>
      </c>
      <c r="V122" s="6">
        <v>6.1797142857142902</v>
      </c>
      <c r="W122" s="6">
        <v>5.56391428571429</v>
      </c>
      <c r="X122" s="6">
        <v>6.3704395604395598</v>
      </c>
      <c r="Y122" s="58">
        <v>6.7521428571428599</v>
      </c>
      <c r="Z122" s="59">
        <v>7.5968749999999998</v>
      </c>
      <c r="AA122" s="6">
        <v>7.5469999999999997</v>
      </c>
      <c r="AB122" s="6">
        <v>7.0653333333333297</v>
      </c>
      <c r="AC122" s="6">
        <v>6.7162666666666704</v>
      </c>
      <c r="AD122" s="6">
        <v>6.7162666666666704</v>
      </c>
      <c r="AE122" s="6">
        <v>6.7884444444444396</v>
      </c>
      <c r="AF122" s="44">
        <v>6.1055266618836903</v>
      </c>
      <c r="AG122" s="45">
        <v>0.5</v>
      </c>
      <c r="AH122" s="6">
        <v>0.5</v>
      </c>
      <c r="AI122" s="6">
        <v>0.5</v>
      </c>
      <c r="AJ122" s="6">
        <v>0.5</v>
      </c>
      <c r="AK122" s="6">
        <v>0.5</v>
      </c>
      <c r="AL122" s="6">
        <v>0.5</v>
      </c>
      <c r="AM122" s="6">
        <v>0.5</v>
      </c>
      <c r="AN122" s="58">
        <v>0.5</v>
      </c>
      <c r="AO122" s="59">
        <v>0.5</v>
      </c>
      <c r="AP122" s="6">
        <v>0.5</v>
      </c>
      <c r="AQ122" s="6">
        <v>0.5</v>
      </c>
      <c r="AR122" s="6">
        <v>0.5</v>
      </c>
      <c r="AS122" s="6">
        <v>0.3</v>
      </c>
      <c r="AT122" s="6">
        <v>0.3</v>
      </c>
      <c r="AU122" s="44">
        <v>0.3</v>
      </c>
      <c r="AV122" s="45">
        <v>1.3</v>
      </c>
      <c r="AW122" s="6">
        <v>1.3</v>
      </c>
      <c r="AX122" s="6">
        <v>1.3</v>
      </c>
      <c r="AY122" s="6">
        <v>1.3</v>
      </c>
      <c r="AZ122" s="6">
        <v>1.3</v>
      </c>
      <c r="BA122" s="6">
        <v>1.3</v>
      </c>
      <c r="BB122" s="6">
        <v>1.3</v>
      </c>
      <c r="BC122" s="58">
        <v>1.3</v>
      </c>
      <c r="BD122" s="59">
        <v>1.3</v>
      </c>
      <c r="BE122" s="6">
        <v>1.3</v>
      </c>
      <c r="BF122" s="6">
        <v>1.3</v>
      </c>
      <c r="BG122" s="6">
        <v>1.3</v>
      </c>
      <c r="BH122" s="6">
        <v>1.3</v>
      </c>
      <c r="BI122" s="6">
        <v>1.3</v>
      </c>
      <c r="BJ122" s="44">
        <v>1.3</v>
      </c>
      <c r="BK122" s="45">
        <v>23.3566220238095</v>
      </c>
      <c r="BL122" s="6">
        <v>21.1037142857143</v>
      </c>
      <c r="BM122" s="6">
        <v>18.279841269841299</v>
      </c>
      <c r="BN122" s="6">
        <v>19.4483650793651</v>
      </c>
      <c r="BO122" s="6">
        <v>17.584161904761899</v>
      </c>
      <c r="BP122" s="6">
        <v>15.600248571428599</v>
      </c>
      <c r="BQ122" s="6">
        <v>17.379571428571399</v>
      </c>
      <c r="BR122" s="58">
        <v>18.595452380952398</v>
      </c>
      <c r="BS122" s="59">
        <v>20.0078125</v>
      </c>
      <c r="BT122" s="6">
        <v>19.0397</v>
      </c>
      <c r="BU122" s="6">
        <v>18.907333333333298</v>
      </c>
      <c r="BV122" s="6">
        <v>18.0538666666667</v>
      </c>
      <c r="BW122" s="6">
        <v>15.0300666666667</v>
      </c>
      <c r="BX122" s="6">
        <v>14.805444444444401</v>
      </c>
      <c r="BY122" s="7">
        <v>13.525845946060601</v>
      </c>
    </row>
    <row r="123" spans="2:77" x14ac:dyDescent="0.2">
      <c r="B123" s="28" t="s">
        <v>78</v>
      </c>
      <c r="C123" s="29">
        <v>13.8238095238095</v>
      </c>
      <c r="D123" s="6">
        <v>11.067714285714301</v>
      </c>
      <c r="E123" s="6">
        <v>8.2598412698412709</v>
      </c>
      <c r="F123" s="6">
        <v>8.9653650793650801</v>
      </c>
      <c r="G123" s="6">
        <v>7.2883619047619099</v>
      </c>
      <c r="H123" s="6">
        <v>4.8027571428571401</v>
      </c>
      <c r="I123" s="6">
        <v>5.4098351648351697</v>
      </c>
      <c r="J123" s="58">
        <v>7.8989523809523803</v>
      </c>
      <c r="K123" s="59">
        <v>8.6999999999999993</v>
      </c>
      <c r="L123" s="6">
        <v>7.5468000000000002</v>
      </c>
      <c r="M123" s="6">
        <v>6.7633333333333301</v>
      </c>
      <c r="N123" s="6">
        <v>6.0266666666666699</v>
      </c>
      <c r="O123" s="6">
        <v>4.8374666666666704</v>
      </c>
      <c r="P123" s="6">
        <v>4.4757777777777799</v>
      </c>
      <c r="Q123" s="44">
        <v>3.97419523741195</v>
      </c>
      <c r="R123" s="45">
        <v>5.2328124999999996</v>
      </c>
      <c r="S123" s="6">
        <v>5.1959999999999997</v>
      </c>
      <c r="T123" s="6">
        <v>4.7533333333333303</v>
      </c>
      <c r="U123" s="6">
        <v>5.2163333333333304</v>
      </c>
      <c r="V123" s="6">
        <v>4.8158000000000003</v>
      </c>
      <c r="W123" s="6">
        <v>4.0407542857142804</v>
      </c>
      <c r="X123" s="6">
        <v>4.4709010989011002</v>
      </c>
      <c r="Y123" s="58">
        <v>5.2164999999999999</v>
      </c>
      <c r="Z123" s="59">
        <v>5.8078124999999998</v>
      </c>
      <c r="AA123" s="6">
        <v>5.7728999999999999</v>
      </c>
      <c r="AB123" s="6">
        <v>5.5013333333333296</v>
      </c>
      <c r="AC123" s="6">
        <v>5.2270666666666701</v>
      </c>
      <c r="AD123" s="6">
        <v>5.2270666666666701</v>
      </c>
      <c r="AE123" s="6">
        <v>5.2837777777777797</v>
      </c>
      <c r="AF123" s="44">
        <v>4.98291380576575</v>
      </c>
      <c r="AG123" s="45">
        <v>0.45</v>
      </c>
      <c r="AH123" s="6">
        <v>0.45</v>
      </c>
      <c r="AI123" s="6">
        <v>0.45</v>
      </c>
      <c r="AJ123" s="6">
        <v>0.45</v>
      </c>
      <c r="AK123" s="6">
        <v>0.45</v>
      </c>
      <c r="AL123" s="6">
        <v>0.45</v>
      </c>
      <c r="AM123" s="6">
        <v>0.45</v>
      </c>
      <c r="AN123" s="58">
        <v>0.45</v>
      </c>
      <c r="AO123" s="59">
        <v>0.45</v>
      </c>
      <c r="AP123" s="6">
        <v>0.45</v>
      </c>
      <c r="AQ123" s="6">
        <v>0.45</v>
      </c>
      <c r="AR123" s="6">
        <v>0.45</v>
      </c>
      <c r="AS123" s="6">
        <v>0.45</v>
      </c>
      <c r="AT123" s="6">
        <v>0.45</v>
      </c>
      <c r="AU123" s="44">
        <v>0.45</v>
      </c>
      <c r="AV123" s="45">
        <v>1.3</v>
      </c>
      <c r="AW123" s="6">
        <v>1.3</v>
      </c>
      <c r="AX123" s="6">
        <v>1.3</v>
      </c>
      <c r="AY123" s="6">
        <v>1.3</v>
      </c>
      <c r="AZ123" s="6">
        <v>1.3</v>
      </c>
      <c r="BA123" s="6">
        <v>1.3</v>
      </c>
      <c r="BB123" s="6">
        <v>1.3</v>
      </c>
      <c r="BC123" s="58">
        <v>1.3</v>
      </c>
      <c r="BD123" s="59">
        <v>1.3</v>
      </c>
      <c r="BE123" s="6">
        <v>1.3</v>
      </c>
      <c r="BF123" s="6">
        <v>1.3</v>
      </c>
      <c r="BG123" s="6">
        <v>1.3</v>
      </c>
      <c r="BH123" s="6">
        <v>1.3</v>
      </c>
      <c r="BI123" s="6">
        <v>1.3</v>
      </c>
      <c r="BJ123" s="44">
        <v>1.3</v>
      </c>
      <c r="BK123" s="45">
        <v>20.806622023809499</v>
      </c>
      <c r="BL123" s="6">
        <v>18.0137142857143</v>
      </c>
      <c r="BM123" s="6">
        <v>14.763174603174599</v>
      </c>
      <c r="BN123" s="6">
        <v>15.931698412698401</v>
      </c>
      <c r="BO123" s="6">
        <v>13.8541619047619</v>
      </c>
      <c r="BP123" s="6">
        <v>10.5935114285714</v>
      </c>
      <c r="BQ123" s="6">
        <v>11.630736263736299</v>
      </c>
      <c r="BR123" s="58">
        <v>14.8654523809524</v>
      </c>
      <c r="BS123" s="59">
        <v>16.2578125</v>
      </c>
      <c r="BT123" s="6">
        <v>15.069699999999999</v>
      </c>
      <c r="BU123" s="6">
        <v>14.014666666666701</v>
      </c>
      <c r="BV123" s="6">
        <v>13.003733333333299</v>
      </c>
      <c r="BW123" s="6">
        <v>11.8145333333333</v>
      </c>
      <c r="BX123" s="6">
        <v>11.5095555555556</v>
      </c>
      <c r="BY123" s="7">
        <v>10.707109043177701</v>
      </c>
    </row>
    <row r="124" spans="2:77" x14ac:dyDescent="0.2">
      <c r="B124" s="28" t="s">
        <v>77</v>
      </c>
      <c r="C124" s="29">
        <v>11.154999999999999</v>
      </c>
      <c r="D124" s="6">
        <v>9.58</v>
      </c>
      <c r="E124" s="6">
        <v>9.1313333333333304</v>
      </c>
      <c r="F124" s="6">
        <v>8.3355555555555494</v>
      </c>
      <c r="G124" s="6">
        <v>8.2588000000000008</v>
      </c>
      <c r="H124" s="6">
        <v>6.3461600000000002</v>
      </c>
      <c r="I124" s="6">
        <v>7.43446153846154</v>
      </c>
      <c r="J124" s="58">
        <v>7.7133333333333303</v>
      </c>
      <c r="K124" s="59">
        <v>7.6550000000000002</v>
      </c>
      <c r="L124" s="6">
        <v>7.8563833333333299</v>
      </c>
      <c r="M124" s="6">
        <v>6.0049333333333301</v>
      </c>
      <c r="N124" s="6">
        <v>5.5657199999999998</v>
      </c>
      <c r="O124" s="6">
        <v>3.6505200000000002</v>
      </c>
      <c r="P124" s="6">
        <v>5.4743333333333304</v>
      </c>
      <c r="Q124" s="44">
        <v>5.0071251112656503</v>
      </c>
      <c r="R124" s="45">
        <v>8.74</v>
      </c>
      <c r="S124" s="6">
        <v>8.4700000000000006</v>
      </c>
      <c r="T124" s="6">
        <v>7.6440000000000001</v>
      </c>
      <c r="U124" s="6">
        <v>8.2566666666666695</v>
      </c>
      <c r="V124" s="6">
        <v>7.6184000000000003</v>
      </c>
      <c r="W124" s="6">
        <v>6.6955200000000001</v>
      </c>
      <c r="X124" s="6">
        <v>7.7289230769230803</v>
      </c>
      <c r="Y124" s="58">
        <v>8.15</v>
      </c>
      <c r="Z124" s="59">
        <v>8.14</v>
      </c>
      <c r="AA124" s="6">
        <v>8.4751999999999992</v>
      </c>
      <c r="AB124" s="6">
        <v>8.5</v>
      </c>
      <c r="AC124" s="6">
        <v>8.1167999999999996</v>
      </c>
      <c r="AD124" s="6">
        <v>8.1167999999999996</v>
      </c>
      <c r="AE124" s="6">
        <v>8.4928000000000008</v>
      </c>
      <c r="AF124" s="44">
        <v>8.1192968119973408</v>
      </c>
      <c r="AG124" s="45">
        <v>0.22</v>
      </c>
      <c r="AH124" s="6">
        <v>0.22</v>
      </c>
      <c r="AI124" s="6">
        <v>0.22</v>
      </c>
      <c r="AJ124" s="6">
        <v>0.22</v>
      </c>
      <c r="AK124" s="6">
        <v>0.22</v>
      </c>
      <c r="AL124" s="6">
        <v>0.22</v>
      </c>
      <c r="AM124" s="6">
        <v>0.22</v>
      </c>
      <c r="AN124" s="58">
        <v>0.22</v>
      </c>
      <c r="AO124" s="59">
        <v>0.22</v>
      </c>
      <c r="AP124" s="6">
        <v>0.22</v>
      </c>
      <c r="AQ124" s="6">
        <v>0.22</v>
      </c>
      <c r="AR124" s="6">
        <v>0.22</v>
      </c>
      <c r="AS124" s="6">
        <v>0.22</v>
      </c>
      <c r="AT124" s="6">
        <v>0.22</v>
      </c>
      <c r="AU124" s="44">
        <v>0.22</v>
      </c>
      <c r="AV124" s="45">
        <v>1.3</v>
      </c>
      <c r="AW124" s="6">
        <v>1.3</v>
      </c>
      <c r="AX124" s="6">
        <v>1.3</v>
      </c>
      <c r="AY124" s="6">
        <v>1.3</v>
      </c>
      <c r="AZ124" s="6">
        <v>1.3</v>
      </c>
      <c r="BA124" s="6">
        <v>1.3</v>
      </c>
      <c r="BB124" s="6">
        <v>1.3</v>
      </c>
      <c r="BC124" s="58">
        <v>1.3</v>
      </c>
      <c r="BD124" s="59">
        <v>1.3</v>
      </c>
      <c r="BE124" s="6">
        <v>1.3</v>
      </c>
      <c r="BF124" s="6">
        <v>1.3</v>
      </c>
      <c r="BG124" s="6">
        <v>1.3</v>
      </c>
      <c r="BH124" s="6">
        <v>1.3</v>
      </c>
      <c r="BI124" s="6">
        <v>1.3</v>
      </c>
      <c r="BJ124" s="44">
        <v>1.3</v>
      </c>
      <c r="BK124" s="45">
        <v>21.414999999999999</v>
      </c>
      <c r="BL124" s="6">
        <v>19.57</v>
      </c>
      <c r="BM124" s="6">
        <v>18.2953333333333</v>
      </c>
      <c r="BN124" s="6">
        <v>18.112222222222201</v>
      </c>
      <c r="BO124" s="6">
        <v>17.397200000000002</v>
      </c>
      <c r="BP124" s="6">
        <v>14.561680000000001</v>
      </c>
      <c r="BQ124" s="6">
        <v>16.6833846153846</v>
      </c>
      <c r="BR124" s="58">
        <v>17.383333333333301</v>
      </c>
      <c r="BS124" s="59">
        <v>17.315000000000001</v>
      </c>
      <c r="BT124" s="6">
        <v>17.851583333333298</v>
      </c>
      <c r="BU124" s="6">
        <v>16.024933333333301</v>
      </c>
      <c r="BV124" s="6">
        <v>15.20252</v>
      </c>
      <c r="BW124" s="6">
        <v>13.287319999999999</v>
      </c>
      <c r="BX124" s="6">
        <v>15.487133333333301</v>
      </c>
      <c r="BY124" s="7">
        <v>14.646421923263</v>
      </c>
    </row>
    <row r="125" spans="2:77" x14ac:dyDescent="0.2">
      <c r="B125" s="28" t="s">
        <v>76</v>
      </c>
      <c r="C125" s="29">
        <v>12.2622678571429</v>
      </c>
      <c r="D125" s="6">
        <v>9.8047142857142795</v>
      </c>
      <c r="E125" s="6">
        <v>7.5429523809523804</v>
      </c>
      <c r="F125" s="6">
        <v>7.8998095238095196</v>
      </c>
      <c r="G125" s="6">
        <v>6.6308285714285704</v>
      </c>
      <c r="H125" s="6">
        <v>5.2903485714285701</v>
      </c>
      <c r="I125" s="6">
        <v>6.1243406593406604</v>
      </c>
      <c r="J125" s="58">
        <v>6.94028571428571</v>
      </c>
      <c r="K125" s="59">
        <v>7.3061249999999998</v>
      </c>
      <c r="L125" s="6">
        <v>6.2892000000000001</v>
      </c>
      <c r="M125" s="6">
        <v>6.4483333333333297</v>
      </c>
      <c r="N125" s="6">
        <v>5.8562666666666701</v>
      </c>
      <c r="O125" s="6">
        <v>5.2066666666666697</v>
      </c>
      <c r="P125" s="6">
        <v>4.8474444444444398</v>
      </c>
      <c r="Q125" s="44">
        <v>4.2528480935298898</v>
      </c>
      <c r="R125" s="45">
        <v>5.4360119047618998</v>
      </c>
      <c r="S125" s="6">
        <v>5.3911428571428601</v>
      </c>
      <c r="T125" s="6">
        <v>4.8395238095238096</v>
      </c>
      <c r="U125" s="6">
        <v>5.4169841269841301</v>
      </c>
      <c r="V125" s="6">
        <v>4.9176190476190502</v>
      </c>
      <c r="W125" s="6">
        <v>4.3802857142857103</v>
      </c>
      <c r="X125" s="6">
        <v>5.0841758241758201</v>
      </c>
      <c r="Y125" s="58">
        <v>5.4171904761904797</v>
      </c>
      <c r="Z125" s="59">
        <v>6.14427083333333</v>
      </c>
      <c r="AA125" s="6">
        <v>6.0999277777777801</v>
      </c>
      <c r="AB125" s="6">
        <v>5.5446666666666697</v>
      </c>
      <c r="AC125" s="6">
        <v>4.9122000000000003</v>
      </c>
      <c r="AD125" s="6">
        <v>4.9122000000000003</v>
      </c>
      <c r="AE125" s="6">
        <v>4.9663333333333304</v>
      </c>
      <c r="AF125" s="44">
        <v>4.6791449964127603</v>
      </c>
      <c r="AG125" s="45">
        <v>0.4</v>
      </c>
      <c r="AH125" s="6">
        <v>0.4</v>
      </c>
      <c r="AI125" s="6">
        <v>0.4</v>
      </c>
      <c r="AJ125" s="6">
        <v>0.4</v>
      </c>
      <c r="AK125" s="6">
        <v>0.4</v>
      </c>
      <c r="AL125" s="6">
        <v>0.4</v>
      </c>
      <c r="AM125" s="6">
        <v>0.4</v>
      </c>
      <c r="AN125" s="58">
        <v>0.4</v>
      </c>
      <c r="AO125" s="59">
        <v>0.4</v>
      </c>
      <c r="AP125" s="6">
        <v>0.4</v>
      </c>
      <c r="AQ125" s="6">
        <v>0.4</v>
      </c>
      <c r="AR125" s="6">
        <v>0.4</v>
      </c>
      <c r="AS125" s="6">
        <v>0.4</v>
      </c>
      <c r="AT125" s="6">
        <v>0.4</v>
      </c>
      <c r="AU125" s="44">
        <v>0.4</v>
      </c>
      <c r="AV125" s="45">
        <v>1.3</v>
      </c>
      <c r="AW125" s="6">
        <v>1.3</v>
      </c>
      <c r="AX125" s="6">
        <v>1.3</v>
      </c>
      <c r="AY125" s="6">
        <v>1.3</v>
      </c>
      <c r="AZ125" s="6">
        <v>1.3</v>
      </c>
      <c r="BA125" s="6">
        <v>1.3</v>
      </c>
      <c r="BB125" s="6">
        <v>1.3</v>
      </c>
      <c r="BC125" s="58">
        <v>1.3</v>
      </c>
      <c r="BD125" s="59">
        <v>1.3</v>
      </c>
      <c r="BE125" s="6">
        <v>1.3</v>
      </c>
      <c r="BF125" s="6">
        <v>1.3</v>
      </c>
      <c r="BG125" s="6">
        <v>1.3</v>
      </c>
      <c r="BH125" s="6">
        <v>1.3</v>
      </c>
      <c r="BI125" s="6">
        <v>1.3</v>
      </c>
      <c r="BJ125" s="44">
        <v>1.3</v>
      </c>
      <c r="BK125" s="45">
        <v>19.398279761904799</v>
      </c>
      <c r="BL125" s="6">
        <v>16.8958571428571</v>
      </c>
      <c r="BM125" s="6">
        <v>14.0824761904762</v>
      </c>
      <c r="BN125" s="6">
        <v>15.0167936507937</v>
      </c>
      <c r="BO125" s="6">
        <v>13.248447619047599</v>
      </c>
      <c r="BP125" s="6">
        <v>11.370634285714299</v>
      </c>
      <c r="BQ125" s="6">
        <v>12.9085164835165</v>
      </c>
      <c r="BR125" s="58">
        <v>14.0574761904762</v>
      </c>
      <c r="BS125" s="59">
        <v>15.150395833333301</v>
      </c>
      <c r="BT125" s="6">
        <v>14.089127777777801</v>
      </c>
      <c r="BU125" s="6">
        <v>13.693</v>
      </c>
      <c r="BV125" s="6">
        <v>12.4684666666667</v>
      </c>
      <c r="BW125" s="6">
        <v>11.8188666666667</v>
      </c>
      <c r="BX125" s="6">
        <v>11.513777777777801</v>
      </c>
      <c r="BY125" s="7">
        <v>10.6319930899427</v>
      </c>
    </row>
    <row r="126" spans="2:77" x14ac:dyDescent="0.2">
      <c r="B126" s="28" t="s">
        <v>75</v>
      </c>
      <c r="C126" s="29">
        <v>19.024999999999999</v>
      </c>
      <c r="D126" s="6">
        <v>15.92</v>
      </c>
      <c r="E126" s="6">
        <v>13.466666666666701</v>
      </c>
      <c r="F126" s="6">
        <v>13.466666666666701</v>
      </c>
      <c r="G126" s="6">
        <v>12.24</v>
      </c>
      <c r="H126" s="6">
        <v>9.3520000000000003</v>
      </c>
      <c r="I126" s="6">
        <v>11.461538461538501</v>
      </c>
      <c r="J126" s="58">
        <v>12.24</v>
      </c>
      <c r="K126" s="59">
        <v>12.125</v>
      </c>
      <c r="L126" s="6">
        <v>10.86</v>
      </c>
      <c r="M126" s="6">
        <v>10.0966666666667</v>
      </c>
      <c r="N126" s="6">
        <v>9.4239999999999995</v>
      </c>
      <c r="O126" s="6">
        <v>6.3780000000000001</v>
      </c>
      <c r="P126" s="6">
        <v>5.9260000000000002</v>
      </c>
      <c r="Q126" s="44">
        <v>5.3780000000000001</v>
      </c>
      <c r="R126" s="45">
        <v>5.6870535714285699</v>
      </c>
      <c r="S126" s="6">
        <v>5.6742857142857099</v>
      </c>
      <c r="T126" s="6">
        <v>5.4190476190476202</v>
      </c>
      <c r="U126" s="6">
        <v>5.7</v>
      </c>
      <c r="V126" s="6">
        <v>5.4811714285714297</v>
      </c>
      <c r="W126" s="6">
        <v>5.1586428571428602</v>
      </c>
      <c r="X126" s="6">
        <v>5.5520604395604396</v>
      </c>
      <c r="Y126" s="58">
        <v>5.7000595238095197</v>
      </c>
      <c r="Z126" s="59">
        <v>6.2039062500000002</v>
      </c>
      <c r="AA126" s="6">
        <v>6.1327499999999997</v>
      </c>
      <c r="AB126" s="6">
        <v>5.6940833333333298</v>
      </c>
      <c r="AC126" s="6">
        <v>5.6100500000000002</v>
      </c>
      <c r="AD126" s="6">
        <v>5.6100500000000002</v>
      </c>
      <c r="AE126" s="6">
        <v>5.2878222222222204</v>
      </c>
      <c r="AF126" s="44">
        <v>5.1671480156735097</v>
      </c>
      <c r="AG126" s="45">
        <v>0.12</v>
      </c>
      <c r="AH126" s="6">
        <v>0.12</v>
      </c>
      <c r="AI126" s="6">
        <v>0.12</v>
      </c>
      <c r="AJ126" s="6">
        <v>0.12</v>
      </c>
      <c r="AK126" s="6">
        <v>0.12</v>
      </c>
      <c r="AL126" s="6">
        <v>0.12</v>
      </c>
      <c r="AM126" s="6">
        <v>0.12</v>
      </c>
      <c r="AN126" s="58">
        <v>0.12</v>
      </c>
      <c r="AO126" s="59">
        <v>0.12</v>
      </c>
      <c r="AP126" s="6">
        <v>0.12</v>
      </c>
      <c r="AQ126" s="6">
        <v>0.12</v>
      </c>
      <c r="AR126" s="6">
        <v>0.12</v>
      </c>
      <c r="AS126" s="6">
        <v>0.12</v>
      </c>
      <c r="AT126" s="6">
        <v>0.12</v>
      </c>
      <c r="AU126" s="44">
        <v>0.12</v>
      </c>
      <c r="AV126" s="45">
        <v>1.3</v>
      </c>
      <c r="AW126" s="6">
        <v>1.3</v>
      </c>
      <c r="AX126" s="6">
        <v>1.3</v>
      </c>
      <c r="AY126" s="6">
        <v>1.3</v>
      </c>
      <c r="AZ126" s="6">
        <v>1.3</v>
      </c>
      <c r="BA126" s="6">
        <v>1.3</v>
      </c>
      <c r="BB126" s="6">
        <v>1.3</v>
      </c>
      <c r="BC126" s="58">
        <v>1.3</v>
      </c>
      <c r="BD126" s="59">
        <v>1.3</v>
      </c>
      <c r="BE126" s="6">
        <v>1.3</v>
      </c>
      <c r="BF126" s="6">
        <v>1.3</v>
      </c>
      <c r="BG126" s="6">
        <v>1.3</v>
      </c>
      <c r="BH126" s="6">
        <v>1.3</v>
      </c>
      <c r="BI126" s="6">
        <v>1.3</v>
      </c>
      <c r="BJ126" s="44">
        <v>1.3</v>
      </c>
      <c r="BK126" s="45">
        <v>26.1320535714286</v>
      </c>
      <c r="BL126" s="6">
        <v>23.014285714285698</v>
      </c>
      <c r="BM126" s="6">
        <v>20.305714285714298</v>
      </c>
      <c r="BN126" s="6">
        <v>20.586666666666702</v>
      </c>
      <c r="BO126" s="6">
        <v>19.141171428571401</v>
      </c>
      <c r="BP126" s="6">
        <v>15.9306428571429</v>
      </c>
      <c r="BQ126" s="6">
        <v>18.4335989010989</v>
      </c>
      <c r="BR126" s="58">
        <v>19.3600595238095</v>
      </c>
      <c r="BS126" s="59">
        <v>19.748906250000001</v>
      </c>
      <c r="BT126" s="6">
        <v>18.412749999999999</v>
      </c>
      <c r="BU126" s="6">
        <v>17.210750000000001</v>
      </c>
      <c r="BV126" s="6">
        <v>16.454049999999999</v>
      </c>
      <c r="BW126" s="6">
        <v>13.408049999999999</v>
      </c>
      <c r="BX126" s="6">
        <v>12.6338222222222</v>
      </c>
      <c r="BY126" s="7">
        <v>11.965148015673501</v>
      </c>
    </row>
    <row r="127" spans="2:77" x14ac:dyDescent="0.2">
      <c r="B127" s="28" t="s">
        <v>74</v>
      </c>
      <c r="C127" s="29">
        <v>15.7</v>
      </c>
      <c r="D127" s="6">
        <v>12.46</v>
      </c>
      <c r="E127" s="6">
        <v>9.9</v>
      </c>
      <c r="F127" s="6">
        <v>9.9</v>
      </c>
      <c r="G127" s="6">
        <v>8.6199999999999992</v>
      </c>
      <c r="H127" s="6">
        <v>7.2759999999999998</v>
      </c>
      <c r="I127" s="6">
        <v>7.8076923076923102</v>
      </c>
      <c r="J127" s="58">
        <v>8.6199999999999992</v>
      </c>
      <c r="K127" s="59">
        <v>8.5</v>
      </c>
      <c r="L127" s="6">
        <v>7.22</v>
      </c>
      <c r="M127" s="6">
        <v>8.85</v>
      </c>
      <c r="N127" s="6">
        <v>8.2100000000000009</v>
      </c>
      <c r="O127" s="6">
        <v>6.9279999999999999</v>
      </c>
      <c r="P127" s="6">
        <v>6.3760000000000003</v>
      </c>
      <c r="Q127" s="44">
        <v>5.7664</v>
      </c>
      <c r="R127" s="45">
        <v>6.1229910714285696</v>
      </c>
      <c r="S127" s="6">
        <v>6.0651428571428596</v>
      </c>
      <c r="T127" s="6">
        <v>5.3695238095238098</v>
      </c>
      <c r="U127" s="6">
        <v>6.0970952380952399</v>
      </c>
      <c r="V127" s="6">
        <v>5.46768571428571</v>
      </c>
      <c r="W127" s="6">
        <v>4.7903057142857097</v>
      </c>
      <c r="X127" s="6">
        <v>5.6774835164835196</v>
      </c>
      <c r="Y127" s="58">
        <v>6.09735714285714</v>
      </c>
      <c r="Z127" s="59">
        <v>7.0265624999999998</v>
      </c>
      <c r="AA127" s="6">
        <v>6.9717000000000002</v>
      </c>
      <c r="AB127" s="6">
        <v>6.7467499999999996</v>
      </c>
      <c r="AC127" s="6">
        <v>6.2595333333333301</v>
      </c>
      <c r="AD127" s="6">
        <v>6.2595333333333301</v>
      </c>
      <c r="AE127" s="6">
        <v>6.3652222222222203</v>
      </c>
      <c r="AF127" s="44">
        <v>5.8045211834725396</v>
      </c>
      <c r="AG127" s="45">
        <v>0.7</v>
      </c>
      <c r="AH127" s="6">
        <v>0.7</v>
      </c>
      <c r="AI127" s="6">
        <v>0.7</v>
      </c>
      <c r="AJ127" s="6">
        <v>0.7</v>
      </c>
      <c r="AK127" s="6">
        <v>0.7</v>
      </c>
      <c r="AL127" s="6">
        <v>0.7</v>
      </c>
      <c r="AM127" s="6">
        <v>0.7</v>
      </c>
      <c r="AN127" s="58">
        <v>0.7</v>
      </c>
      <c r="AO127" s="59">
        <v>0.7</v>
      </c>
      <c r="AP127" s="6">
        <v>0.7</v>
      </c>
      <c r="AQ127" s="6">
        <v>0.7</v>
      </c>
      <c r="AR127" s="6">
        <v>0.7</v>
      </c>
      <c r="AS127" s="6">
        <v>0.7</v>
      </c>
      <c r="AT127" s="6">
        <v>0.7</v>
      </c>
      <c r="AU127" s="44">
        <v>0.7</v>
      </c>
      <c r="AV127" s="45">
        <v>1.3</v>
      </c>
      <c r="AW127" s="6">
        <v>1.3</v>
      </c>
      <c r="AX127" s="6">
        <v>1.3</v>
      </c>
      <c r="AY127" s="6">
        <v>1.3</v>
      </c>
      <c r="AZ127" s="6">
        <v>1.3</v>
      </c>
      <c r="BA127" s="6">
        <v>1.3</v>
      </c>
      <c r="BB127" s="6">
        <v>1.3</v>
      </c>
      <c r="BC127" s="58">
        <v>1.3</v>
      </c>
      <c r="BD127" s="59">
        <v>1.3</v>
      </c>
      <c r="BE127" s="6">
        <v>1.3</v>
      </c>
      <c r="BF127" s="6">
        <v>1.3</v>
      </c>
      <c r="BG127" s="6">
        <v>1.3</v>
      </c>
      <c r="BH127" s="6">
        <v>1.3</v>
      </c>
      <c r="BI127" s="6">
        <v>1.3</v>
      </c>
      <c r="BJ127" s="44">
        <v>1.3</v>
      </c>
      <c r="BK127" s="45">
        <v>23.8229910714286</v>
      </c>
      <c r="BL127" s="6">
        <v>20.5251428571429</v>
      </c>
      <c r="BM127" s="6">
        <v>17.2695238095238</v>
      </c>
      <c r="BN127" s="6">
        <v>17.997095238095199</v>
      </c>
      <c r="BO127" s="6">
        <v>16.087685714285701</v>
      </c>
      <c r="BP127" s="6">
        <v>14.066305714285701</v>
      </c>
      <c r="BQ127" s="6">
        <v>15.4851758241758</v>
      </c>
      <c r="BR127" s="58">
        <v>16.7173571428571</v>
      </c>
      <c r="BS127" s="59">
        <v>17.526562500000001</v>
      </c>
      <c r="BT127" s="6">
        <v>16.191700000000001</v>
      </c>
      <c r="BU127" s="6">
        <v>17.59675</v>
      </c>
      <c r="BV127" s="6">
        <v>16.469533333333299</v>
      </c>
      <c r="BW127" s="6">
        <v>15.187533333333301</v>
      </c>
      <c r="BX127" s="6">
        <v>14.7412222222222</v>
      </c>
      <c r="BY127" s="7">
        <v>13.5709211834725</v>
      </c>
    </row>
    <row r="128" spans="2:77" x14ac:dyDescent="0.2">
      <c r="B128" s="28" t="s">
        <v>73</v>
      </c>
      <c r="C128" s="29">
        <v>15.214166666666699</v>
      </c>
      <c r="D128" s="6">
        <v>12.6136</v>
      </c>
      <c r="E128" s="6">
        <v>8.8742222222222207</v>
      </c>
      <c r="F128" s="6">
        <v>10.6592222222222</v>
      </c>
      <c r="G128" s="6">
        <v>8.1112333333333293</v>
      </c>
      <c r="H128" s="6">
        <v>4.9489999999999998</v>
      </c>
      <c r="I128" s="6">
        <v>6.89955769230769</v>
      </c>
      <c r="J128" s="58">
        <v>9.7002138888888894</v>
      </c>
      <c r="K128" s="59">
        <v>10.4705260416667</v>
      </c>
      <c r="L128" s="6">
        <v>9.92482222222222</v>
      </c>
      <c r="M128" s="6">
        <v>7.2953333333333301</v>
      </c>
      <c r="N128" s="6">
        <v>6.97</v>
      </c>
      <c r="O128" s="6">
        <v>7.1163666666666696</v>
      </c>
      <c r="P128" s="6">
        <v>6.6197999999999997</v>
      </c>
      <c r="Q128" s="44">
        <v>5.8675682922207804</v>
      </c>
      <c r="R128" s="45">
        <v>9.5024999999999995</v>
      </c>
      <c r="S128" s="6">
        <v>9.3864000000000001</v>
      </c>
      <c r="T128" s="6">
        <v>8.1479999999999997</v>
      </c>
      <c r="U128" s="6">
        <v>9.3629999999999995</v>
      </c>
      <c r="V128" s="6">
        <v>8.2820999999999998</v>
      </c>
      <c r="W128" s="6">
        <v>6.5299100000000001</v>
      </c>
      <c r="X128" s="6">
        <v>8.1727500000000006</v>
      </c>
      <c r="Y128" s="58">
        <v>9.3636750000000006</v>
      </c>
      <c r="Z128" s="59">
        <v>9.9492656250000007</v>
      </c>
      <c r="AA128" s="6">
        <v>9.0262861111111103</v>
      </c>
      <c r="AB128" s="6">
        <v>8.6366388888888892</v>
      </c>
      <c r="AC128" s="6">
        <v>8.1205083333333299</v>
      </c>
      <c r="AD128" s="6">
        <v>8.1205083333333299</v>
      </c>
      <c r="AE128" s="6">
        <v>8.5364500000000003</v>
      </c>
      <c r="AF128" s="44">
        <v>8.0779371869189198</v>
      </c>
      <c r="AG128" s="45">
        <v>1.2</v>
      </c>
      <c r="AH128" s="6">
        <v>1.2</v>
      </c>
      <c r="AI128" s="6">
        <v>1.2</v>
      </c>
      <c r="AJ128" s="6">
        <v>1.2</v>
      </c>
      <c r="AK128" s="6">
        <v>1.2</v>
      </c>
      <c r="AL128" s="6">
        <v>1.2</v>
      </c>
      <c r="AM128" s="6">
        <v>1.2</v>
      </c>
      <c r="AN128" s="58">
        <v>1.2</v>
      </c>
      <c r="AO128" s="59">
        <v>1.2</v>
      </c>
      <c r="AP128" s="6">
        <v>1.2</v>
      </c>
      <c r="AQ128" s="6">
        <v>1.2</v>
      </c>
      <c r="AR128" s="6">
        <v>1.2</v>
      </c>
      <c r="AS128" s="6">
        <v>1.2</v>
      </c>
      <c r="AT128" s="6">
        <v>1.2</v>
      </c>
      <c r="AU128" s="44">
        <v>1.2</v>
      </c>
      <c r="AV128" s="45">
        <v>1.3</v>
      </c>
      <c r="AW128" s="6">
        <v>1.3</v>
      </c>
      <c r="AX128" s="6">
        <v>1.3</v>
      </c>
      <c r="AY128" s="6">
        <v>1.3</v>
      </c>
      <c r="AZ128" s="6">
        <v>1.3</v>
      </c>
      <c r="BA128" s="6">
        <v>1.3</v>
      </c>
      <c r="BB128" s="6">
        <v>1.3</v>
      </c>
      <c r="BC128" s="58">
        <v>1.3</v>
      </c>
      <c r="BD128" s="59">
        <v>1.3</v>
      </c>
      <c r="BE128" s="6">
        <v>1.3</v>
      </c>
      <c r="BF128" s="6">
        <v>1.3</v>
      </c>
      <c r="BG128" s="6">
        <v>1.3</v>
      </c>
      <c r="BH128" s="6">
        <v>1.3</v>
      </c>
      <c r="BI128" s="6">
        <v>1.3</v>
      </c>
      <c r="BJ128" s="44">
        <v>1.3</v>
      </c>
      <c r="BK128" s="45">
        <v>27.216666666666701</v>
      </c>
      <c r="BL128" s="6">
        <v>24.5</v>
      </c>
      <c r="BM128" s="6">
        <v>19.522222222222201</v>
      </c>
      <c r="BN128" s="6">
        <v>22.522222222222201</v>
      </c>
      <c r="BO128" s="6">
        <v>18.893333333333299</v>
      </c>
      <c r="BP128" s="6">
        <v>13.978910000000001</v>
      </c>
      <c r="BQ128" s="6">
        <v>17.5723076923077</v>
      </c>
      <c r="BR128" s="58">
        <v>21.563888888888901</v>
      </c>
      <c r="BS128" s="59">
        <v>22.919791666666701</v>
      </c>
      <c r="BT128" s="6">
        <v>21.451108333333298</v>
      </c>
      <c r="BU128" s="6">
        <v>18.4319722222222</v>
      </c>
      <c r="BV128" s="6">
        <v>17.5905083333333</v>
      </c>
      <c r="BW128" s="6">
        <v>17.736875000000001</v>
      </c>
      <c r="BX128" s="6">
        <v>17.65625</v>
      </c>
      <c r="BY128" s="7">
        <v>16.445505479139701</v>
      </c>
    </row>
    <row r="129" spans="2:77" x14ac:dyDescent="0.2">
      <c r="B129" s="28" t="s">
        <v>72</v>
      </c>
      <c r="C129" s="29">
        <v>15.547581845238099</v>
      </c>
      <c r="D129" s="6">
        <v>12.788857142857101</v>
      </c>
      <c r="E129" s="6">
        <v>9.9493650793650801</v>
      </c>
      <c r="F129" s="6">
        <v>10.6879603174603</v>
      </c>
      <c r="G129" s="6">
        <v>8.9823476190476192</v>
      </c>
      <c r="H129" s="6">
        <v>5.8547042857142904</v>
      </c>
      <c r="I129" s="6">
        <v>7.5184010989010996</v>
      </c>
      <c r="J129" s="58">
        <v>9.6215595238095304</v>
      </c>
      <c r="K129" s="59">
        <v>10.46484375</v>
      </c>
      <c r="L129" s="6">
        <v>9.3091500000000007</v>
      </c>
      <c r="M129" s="6">
        <v>9.5079999999999991</v>
      </c>
      <c r="N129" s="6">
        <v>8.6049000000000007</v>
      </c>
      <c r="O129" s="6">
        <v>4.3343333333333298</v>
      </c>
      <c r="P129" s="6">
        <v>4.0072222222222198</v>
      </c>
      <c r="Q129" s="44">
        <v>3.5220440467649401</v>
      </c>
      <c r="R129" s="45">
        <v>6.1836309523809501</v>
      </c>
      <c r="S129" s="6">
        <v>6.1485714285714304</v>
      </c>
      <c r="T129" s="6">
        <v>5.7269841269841297</v>
      </c>
      <c r="U129" s="6">
        <v>6.1679365079365098</v>
      </c>
      <c r="V129" s="6">
        <v>5.7864761904761899</v>
      </c>
      <c r="W129" s="6">
        <v>5.37594285714286</v>
      </c>
      <c r="X129" s="6">
        <v>5.9136263736263697</v>
      </c>
      <c r="Y129" s="58">
        <v>6.1680952380952396</v>
      </c>
      <c r="Z129" s="59">
        <v>6.7312500000000002</v>
      </c>
      <c r="AA129" s="6">
        <v>6.6980000000000004</v>
      </c>
      <c r="AB129" s="6">
        <v>5.3366666666666696</v>
      </c>
      <c r="AC129" s="6">
        <v>5.2743333333333302</v>
      </c>
      <c r="AD129" s="6">
        <v>5.2743333333333302</v>
      </c>
      <c r="AE129" s="6">
        <v>5.28722222222222</v>
      </c>
      <c r="AF129" s="44">
        <v>5.2188440467649402</v>
      </c>
      <c r="AG129" s="45">
        <v>0.8</v>
      </c>
      <c r="AH129" s="6">
        <v>0.8</v>
      </c>
      <c r="AI129" s="6">
        <v>0.8</v>
      </c>
      <c r="AJ129" s="6">
        <v>0.8</v>
      </c>
      <c r="AK129" s="6">
        <v>0.8</v>
      </c>
      <c r="AL129" s="6">
        <v>0.8</v>
      </c>
      <c r="AM129" s="6">
        <v>0.8</v>
      </c>
      <c r="AN129" s="58">
        <v>0.8</v>
      </c>
      <c r="AO129" s="59">
        <v>0.8</v>
      </c>
      <c r="AP129" s="6">
        <v>0.8</v>
      </c>
      <c r="AQ129" s="6">
        <v>0.8</v>
      </c>
      <c r="AR129" s="6">
        <v>0.8</v>
      </c>
      <c r="AS129" s="6">
        <v>0.27</v>
      </c>
      <c r="AT129" s="6">
        <v>0.27</v>
      </c>
      <c r="AU129" s="44">
        <v>0.27</v>
      </c>
      <c r="AV129" s="45">
        <v>1.3</v>
      </c>
      <c r="AW129" s="6">
        <v>1.3</v>
      </c>
      <c r="AX129" s="6">
        <v>1.3</v>
      </c>
      <c r="AY129" s="6">
        <v>1.3</v>
      </c>
      <c r="AZ129" s="6">
        <v>1.3</v>
      </c>
      <c r="BA129" s="6">
        <v>1.3</v>
      </c>
      <c r="BB129" s="6">
        <v>1.3</v>
      </c>
      <c r="BC129" s="58">
        <v>1.3</v>
      </c>
      <c r="BD129" s="59">
        <v>1.3</v>
      </c>
      <c r="BE129" s="6">
        <v>1.3</v>
      </c>
      <c r="BF129" s="6">
        <v>1.3</v>
      </c>
      <c r="BG129" s="6">
        <v>1.3</v>
      </c>
      <c r="BH129" s="6">
        <v>1.3</v>
      </c>
      <c r="BI129" s="6">
        <v>1.3</v>
      </c>
      <c r="BJ129" s="44">
        <v>1.3</v>
      </c>
      <c r="BK129" s="45">
        <v>23.831212797618999</v>
      </c>
      <c r="BL129" s="6">
        <v>21.037428571428599</v>
      </c>
      <c r="BM129" s="6">
        <v>17.776349206349199</v>
      </c>
      <c r="BN129" s="6">
        <v>18.955896825396799</v>
      </c>
      <c r="BO129" s="6">
        <v>16.8688238095238</v>
      </c>
      <c r="BP129" s="6">
        <v>13.330647142857099</v>
      </c>
      <c r="BQ129" s="6">
        <v>15.532027472527499</v>
      </c>
      <c r="BR129" s="58">
        <v>17.889654761904801</v>
      </c>
      <c r="BS129" s="59">
        <v>19.296093750000001</v>
      </c>
      <c r="BT129" s="6">
        <v>18.107150000000001</v>
      </c>
      <c r="BU129" s="6">
        <v>16.944666666666699</v>
      </c>
      <c r="BV129" s="6">
        <v>15.979233333333299</v>
      </c>
      <c r="BW129" s="6">
        <v>11.1786666666667</v>
      </c>
      <c r="BX129" s="6">
        <v>10.8644444444444</v>
      </c>
      <c r="BY129" s="7">
        <v>10.310888093529901</v>
      </c>
    </row>
    <row r="130" spans="2:77" x14ac:dyDescent="0.2">
      <c r="B130" s="28" t="s">
        <v>71</v>
      </c>
      <c r="C130" s="29">
        <v>11.9</v>
      </c>
      <c r="D130" s="6">
        <v>11.5094285714286</v>
      </c>
      <c r="E130" s="6">
        <v>8.66079365079365</v>
      </c>
      <c r="F130" s="6">
        <v>9.2133333333333294</v>
      </c>
      <c r="G130" s="6">
        <v>7.5722142857142902</v>
      </c>
      <c r="H130" s="6">
        <v>5.8416642857142804</v>
      </c>
      <c r="I130" s="6">
        <v>6.8393681318681301</v>
      </c>
      <c r="J130" s="58">
        <v>8.04011706349206</v>
      </c>
      <c r="K130" s="59">
        <v>8.9210156250000008</v>
      </c>
      <c r="L130" s="6">
        <v>7.6694083333333296</v>
      </c>
      <c r="M130" s="6">
        <v>7.1046666666666702</v>
      </c>
      <c r="N130" s="6">
        <v>5.9165000000000001</v>
      </c>
      <c r="O130" s="6">
        <v>4.6914999999999996</v>
      </c>
      <c r="P130" s="6">
        <v>4.2837944444444398</v>
      </c>
      <c r="Q130" s="44">
        <v>3.7837372444333202</v>
      </c>
      <c r="R130" s="45">
        <v>7.35</v>
      </c>
      <c r="S130" s="6">
        <v>6.0497142857142796</v>
      </c>
      <c r="T130" s="6">
        <v>5.6498412698412697</v>
      </c>
      <c r="U130" s="6">
        <v>6.09</v>
      </c>
      <c r="V130" s="6">
        <v>5.7173571428571401</v>
      </c>
      <c r="W130" s="6">
        <v>5.3202071428571402</v>
      </c>
      <c r="X130" s="6">
        <v>5.2075412087912101</v>
      </c>
      <c r="Y130" s="58">
        <v>6.0900932539682504</v>
      </c>
      <c r="Z130" s="59">
        <v>6.8794531250000004</v>
      </c>
      <c r="AA130" s="6">
        <v>6.8463083333333303</v>
      </c>
      <c r="AB130" s="6">
        <v>5.4986916666666703</v>
      </c>
      <c r="AC130" s="6">
        <v>5.3984350000000001</v>
      </c>
      <c r="AD130" s="6">
        <v>5.3984350000000001</v>
      </c>
      <c r="AE130" s="6">
        <v>5.2024577777777798</v>
      </c>
      <c r="AF130" s="44">
        <v>5.0521382964546797</v>
      </c>
      <c r="AG130" s="45">
        <v>1</v>
      </c>
      <c r="AH130" s="6">
        <v>1</v>
      </c>
      <c r="AI130" s="6">
        <v>1</v>
      </c>
      <c r="AJ130" s="6">
        <v>1</v>
      </c>
      <c r="AK130" s="6">
        <v>1</v>
      </c>
      <c r="AL130" s="6">
        <v>1</v>
      </c>
      <c r="AM130" s="6">
        <v>1</v>
      </c>
      <c r="AN130" s="58">
        <v>1</v>
      </c>
      <c r="AO130" s="59">
        <v>1</v>
      </c>
      <c r="AP130" s="6">
        <v>1</v>
      </c>
      <c r="AQ130" s="6">
        <v>1</v>
      </c>
      <c r="AR130" s="6">
        <v>1</v>
      </c>
      <c r="AS130" s="6">
        <v>0.2</v>
      </c>
      <c r="AT130" s="6">
        <v>0.2</v>
      </c>
      <c r="AU130" s="44">
        <v>0.2</v>
      </c>
      <c r="AV130" s="45">
        <v>1.3</v>
      </c>
      <c r="AW130" s="6">
        <v>1.3</v>
      </c>
      <c r="AX130" s="6">
        <v>1.3</v>
      </c>
      <c r="AY130" s="6">
        <v>1.3</v>
      </c>
      <c r="AZ130" s="6">
        <v>1.3</v>
      </c>
      <c r="BA130" s="6">
        <v>1.3</v>
      </c>
      <c r="BB130" s="6">
        <v>1.3</v>
      </c>
      <c r="BC130" s="58">
        <v>1.3</v>
      </c>
      <c r="BD130" s="59">
        <v>1.3</v>
      </c>
      <c r="BE130" s="6">
        <v>1.3</v>
      </c>
      <c r="BF130" s="6">
        <v>1.3</v>
      </c>
      <c r="BG130" s="6">
        <v>1.3</v>
      </c>
      <c r="BH130" s="6">
        <v>1.3</v>
      </c>
      <c r="BI130" s="6">
        <v>1.3</v>
      </c>
      <c r="BJ130" s="44">
        <v>1.3</v>
      </c>
      <c r="BK130" s="45">
        <v>21.55</v>
      </c>
      <c r="BL130" s="6">
        <v>19.859142857142899</v>
      </c>
      <c r="BM130" s="6">
        <v>16.610634920634901</v>
      </c>
      <c r="BN130" s="6">
        <v>17.6033333333333</v>
      </c>
      <c r="BO130" s="6">
        <v>15.5895714285714</v>
      </c>
      <c r="BP130" s="6">
        <v>13.461871428571399</v>
      </c>
      <c r="BQ130" s="6">
        <v>14.3469093406593</v>
      </c>
      <c r="BR130" s="58">
        <v>16.4302103174603</v>
      </c>
      <c r="BS130" s="59">
        <v>18.100468750000001</v>
      </c>
      <c r="BT130" s="6">
        <v>16.815716666666699</v>
      </c>
      <c r="BU130" s="6">
        <v>14.9033583333333</v>
      </c>
      <c r="BV130" s="6">
        <v>13.614934999999999</v>
      </c>
      <c r="BW130" s="6">
        <v>11.589935000000001</v>
      </c>
      <c r="BX130" s="6">
        <v>10.9862522222222</v>
      </c>
      <c r="BY130" s="7">
        <v>10.335875540888001</v>
      </c>
    </row>
    <row r="131" spans="2:77" x14ac:dyDescent="0.2">
      <c r="B131" s="28" t="s">
        <v>70</v>
      </c>
      <c r="C131" s="29">
        <v>11.331994047619</v>
      </c>
      <c r="D131" s="6">
        <v>9.1334285714285706</v>
      </c>
      <c r="E131" s="6">
        <v>6.9630158730158698</v>
      </c>
      <c r="F131" s="6">
        <v>7.4480634920634898</v>
      </c>
      <c r="G131" s="6">
        <v>6.1751238095238099</v>
      </c>
      <c r="H131" s="6">
        <v>4.8275371428571399</v>
      </c>
      <c r="I131" s="6">
        <v>5.7734505494505504</v>
      </c>
      <c r="J131" s="58">
        <v>6.5949047619047603</v>
      </c>
      <c r="K131" s="59">
        <v>7.1343750000000004</v>
      </c>
      <c r="L131" s="6">
        <v>6.2178000000000004</v>
      </c>
      <c r="M131" s="6">
        <v>6.5046666666666697</v>
      </c>
      <c r="N131" s="6">
        <v>5.82473333333333</v>
      </c>
      <c r="O131" s="6">
        <v>3.8783333333333299</v>
      </c>
      <c r="P131" s="6">
        <v>3.5552222222222198</v>
      </c>
      <c r="Q131" s="44">
        <v>3.0932440467649398</v>
      </c>
      <c r="R131" s="45">
        <v>6.8836309523809502</v>
      </c>
      <c r="S131" s="6">
        <v>6.8485714285714296</v>
      </c>
      <c r="T131" s="6">
        <v>6.4269841269841299</v>
      </c>
      <c r="U131" s="6">
        <v>6.86793650793651</v>
      </c>
      <c r="V131" s="6">
        <v>6.4864761904761901</v>
      </c>
      <c r="W131" s="6">
        <v>6.0759428571428602</v>
      </c>
      <c r="X131" s="6">
        <v>6.6136263736263698</v>
      </c>
      <c r="Y131" s="58">
        <v>6.8680952380952398</v>
      </c>
      <c r="Z131" s="59">
        <v>7.4312500000000004</v>
      </c>
      <c r="AA131" s="6">
        <v>7.3979999999999997</v>
      </c>
      <c r="AB131" s="6">
        <v>7.06</v>
      </c>
      <c r="AC131" s="6">
        <v>6.8730000000000002</v>
      </c>
      <c r="AD131" s="6">
        <v>6.8730000000000002</v>
      </c>
      <c r="AE131" s="6">
        <v>6.9116666666666697</v>
      </c>
      <c r="AF131" s="44">
        <v>6.7065321402948301</v>
      </c>
      <c r="AG131" s="45">
        <v>4</v>
      </c>
      <c r="AH131" s="6">
        <v>4</v>
      </c>
      <c r="AI131" s="6">
        <v>4</v>
      </c>
      <c r="AJ131" s="6">
        <v>4</v>
      </c>
      <c r="AK131" s="6">
        <v>4</v>
      </c>
      <c r="AL131" s="6">
        <v>4</v>
      </c>
      <c r="AM131" s="6">
        <v>4</v>
      </c>
      <c r="AN131" s="58">
        <v>4</v>
      </c>
      <c r="AO131" s="59">
        <v>4</v>
      </c>
      <c r="AP131" s="6">
        <v>4</v>
      </c>
      <c r="AQ131" s="6">
        <v>4</v>
      </c>
      <c r="AR131" s="6">
        <v>4</v>
      </c>
      <c r="AS131" s="6">
        <v>4</v>
      </c>
      <c r="AT131" s="6">
        <v>4</v>
      </c>
      <c r="AU131" s="44">
        <v>4</v>
      </c>
      <c r="AV131" s="45">
        <v>1.3</v>
      </c>
      <c r="AW131" s="6">
        <v>1.3</v>
      </c>
      <c r="AX131" s="6">
        <v>1.3</v>
      </c>
      <c r="AY131" s="6">
        <v>1.3</v>
      </c>
      <c r="AZ131" s="6">
        <v>1.3</v>
      </c>
      <c r="BA131" s="6">
        <v>1.3</v>
      </c>
      <c r="BB131" s="6">
        <v>1.3</v>
      </c>
      <c r="BC131" s="58">
        <v>1.3</v>
      </c>
      <c r="BD131" s="59">
        <v>1.3</v>
      </c>
      <c r="BE131" s="6">
        <v>1.3</v>
      </c>
      <c r="BF131" s="6">
        <v>1.3</v>
      </c>
      <c r="BG131" s="6">
        <v>1.3</v>
      </c>
      <c r="BH131" s="6">
        <v>1.3</v>
      </c>
      <c r="BI131" s="6">
        <v>1.3</v>
      </c>
      <c r="BJ131" s="44">
        <v>1.3</v>
      </c>
      <c r="BK131" s="45">
        <v>23.515625</v>
      </c>
      <c r="BL131" s="6">
        <v>21.282</v>
      </c>
      <c r="BM131" s="6">
        <v>18.690000000000001</v>
      </c>
      <c r="BN131" s="6">
        <v>19.616</v>
      </c>
      <c r="BO131" s="6">
        <v>17.961600000000001</v>
      </c>
      <c r="BP131" s="6">
        <v>16.203479999999999</v>
      </c>
      <c r="BQ131" s="6">
        <v>17.687076923076901</v>
      </c>
      <c r="BR131" s="58">
        <v>18.763000000000002</v>
      </c>
      <c r="BS131" s="59">
        <v>19.865625000000001</v>
      </c>
      <c r="BT131" s="6">
        <v>18.915800000000001</v>
      </c>
      <c r="BU131" s="6">
        <v>18.8646666666667</v>
      </c>
      <c r="BV131" s="6">
        <v>17.997733333333301</v>
      </c>
      <c r="BW131" s="6">
        <v>16.0513333333333</v>
      </c>
      <c r="BX131" s="6">
        <v>15.7668888888889</v>
      </c>
      <c r="BY131" s="7">
        <v>15.099776187059801</v>
      </c>
    </row>
    <row r="132" spans="2:77" x14ac:dyDescent="0.2">
      <c r="B132" s="28" t="s">
        <v>69</v>
      </c>
      <c r="C132" s="29">
        <v>16.076339285714301</v>
      </c>
      <c r="D132" s="6">
        <v>12.8031428571429</v>
      </c>
      <c r="E132" s="6">
        <v>9.5795238095238098</v>
      </c>
      <c r="F132" s="6">
        <v>10.31</v>
      </c>
      <c r="G132" s="6">
        <v>8.4115714285714294</v>
      </c>
      <c r="H132" s="6">
        <v>6.4084714285714304</v>
      </c>
      <c r="I132" s="6">
        <v>7.8330494505494501</v>
      </c>
      <c r="J132" s="58">
        <v>9.0301547619047593</v>
      </c>
      <c r="K132" s="59">
        <v>10.22015625</v>
      </c>
      <c r="L132" s="6">
        <v>10.3518333333333</v>
      </c>
      <c r="M132" s="6">
        <v>8.3926666666666705</v>
      </c>
      <c r="N132" s="6">
        <v>7.8887999999999998</v>
      </c>
      <c r="O132" s="6">
        <v>5.4109999999999996</v>
      </c>
      <c r="P132" s="6">
        <v>4.9114777777777796</v>
      </c>
      <c r="Q132" s="44">
        <v>4.2877883189450801</v>
      </c>
      <c r="R132" s="45">
        <v>6.5436011904761902</v>
      </c>
      <c r="S132" s="6">
        <v>6.5274285714285698</v>
      </c>
      <c r="T132" s="6">
        <v>6.2041269841269804</v>
      </c>
      <c r="U132" s="6">
        <v>6.56</v>
      </c>
      <c r="V132" s="6">
        <v>6.2587142857142801</v>
      </c>
      <c r="W132" s="6">
        <v>5.9403857142857097</v>
      </c>
      <c r="X132" s="6">
        <v>6.3726098901098904</v>
      </c>
      <c r="Y132" s="58">
        <v>6.5600753968254004</v>
      </c>
      <c r="Z132" s="59">
        <v>7.19828125</v>
      </c>
      <c r="AA132" s="6">
        <v>6.4049333333333296</v>
      </c>
      <c r="AB132" s="6">
        <v>6.4446666666666701</v>
      </c>
      <c r="AC132" s="6">
        <v>6.258</v>
      </c>
      <c r="AD132" s="6">
        <v>5.8765000000000001</v>
      </c>
      <c r="AE132" s="6">
        <v>5.8332722222222202</v>
      </c>
      <c r="AF132" s="44">
        <v>5.6426455633783998</v>
      </c>
      <c r="AG132" s="45">
        <v>1.875</v>
      </c>
      <c r="AH132" s="6">
        <v>1.2</v>
      </c>
      <c r="AI132" s="6">
        <v>0.66659999999999997</v>
      </c>
      <c r="AJ132" s="6">
        <v>0.66600000000000004</v>
      </c>
      <c r="AK132" s="6">
        <v>0.4</v>
      </c>
      <c r="AL132" s="6">
        <v>0.12</v>
      </c>
      <c r="AM132" s="6">
        <v>0.23</v>
      </c>
      <c r="AN132" s="58">
        <v>0.4</v>
      </c>
      <c r="AO132" s="59">
        <v>0.375</v>
      </c>
      <c r="AP132" s="6">
        <v>0.1</v>
      </c>
      <c r="AQ132" s="6">
        <v>0.02</v>
      </c>
      <c r="AR132" s="6">
        <v>6.0000000000000001E-3</v>
      </c>
      <c r="AS132" s="6">
        <v>6.0000000000000001E-3</v>
      </c>
      <c r="AT132" s="6">
        <v>2E-3</v>
      </c>
      <c r="AU132" s="44">
        <v>4.0000000000000002E-4</v>
      </c>
      <c r="AV132" s="45">
        <v>1.3</v>
      </c>
      <c r="AW132" s="6">
        <v>1.3</v>
      </c>
      <c r="AX132" s="6">
        <v>1.3</v>
      </c>
      <c r="AY132" s="6">
        <v>1.3</v>
      </c>
      <c r="AZ132" s="6">
        <v>1.3</v>
      </c>
      <c r="BA132" s="6">
        <v>1.3</v>
      </c>
      <c r="BB132" s="6">
        <v>1.3</v>
      </c>
      <c r="BC132" s="58">
        <v>1.3</v>
      </c>
      <c r="BD132" s="59">
        <v>1.3</v>
      </c>
      <c r="BE132" s="6">
        <v>1.3</v>
      </c>
      <c r="BF132" s="6">
        <v>1.3</v>
      </c>
      <c r="BG132" s="6">
        <v>1.3</v>
      </c>
      <c r="BH132" s="6">
        <v>1.3</v>
      </c>
      <c r="BI132" s="6">
        <v>1.3</v>
      </c>
      <c r="BJ132" s="44">
        <v>1.3</v>
      </c>
      <c r="BK132" s="45">
        <v>25.794940476190501</v>
      </c>
      <c r="BL132" s="6">
        <v>21.8305714285714</v>
      </c>
      <c r="BM132" s="6">
        <v>17.7502507936508</v>
      </c>
      <c r="BN132" s="6">
        <v>18.835999999999999</v>
      </c>
      <c r="BO132" s="6">
        <v>16.3702857142857</v>
      </c>
      <c r="BP132" s="6">
        <v>13.768857142857099</v>
      </c>
      <c r="BQ132" s="6">
        <v>15.7356593406593</v>
      </c>
      <c r="BR132" s="58">
        <v>17.2902301587302</v>
      </c>
      <c r="BS132" s="59">
        <v>19.0934375</v>
      </c>
      <c r="BT132" s="6">
        <v>18.156766666666702</v>
      </c>
      <c r="BU132" s="6">
        <v>16.157333333333298</v>
      </c>
      <c r="BV132" s="6">
        <v>15.4528</v>
      </c>
      <c r="BW132" s="6">
        <v>12.593500000000001</v>
      </c>
      <c r="BX132" s="6">
        <v>12.046749999999999</v>
      </c>
      <c r="BY132" s="7">
        <v>11.2308338823235</v>
      </c>
    </row>
    <row r="133" spans="2:77" x14ac:dyDescent="0.2">
      <c r="B133" s="28" t="s">
        <v>68</v>
      </c>
      <c r="C133" s="29">
        <v>18.149999999999999</v>
      </c>
      <c r="D133" s="6">
        <v>16.510000000000002</v>
      </c>
      <c r="E133" s="6">
        <v>11.772222222222201</v>
      </c>
      <c r="F133" s="6">
        <v>12.6277777777778</v>
      </c>
      <c r="G133" s="6">
        <v>9.9366666666666692</v>
      </c>
      <c r="H133" s="6">
        <v>7.0759999999999996</v>
      </c>
      <c r="I133" s="6">
        <v>8.9038461538461497</v>
      </c>
      <c r="J133" s="58">
        <v>10.7083333333333</v>
      </c>
      <c r="K133" s="59">
        <v>11.503125000000001</v>
      </c>
      <c r="L133" s="6">
        <v>9.4971666666666703</v>
      </c>
      <c r="M133" s="6">
        <v>10.242000000000001</v>
      </c>
      <c r="N133" s="6">
        <v>9.6262000000000008</v>
      </c>
      <c r="O133" s="6">
        <v>8.8041999999999998</v>
      </c>
      <c r="P133" s="6">
        <v>8.5543999999999993</v>
      </c>
      <c r="Q133" s="44">
        <v>7.8375417503727904</v>
      </c>
      <c r="R133" s="45">
        <v>7.2</v>
      </c>
      <c r="S133" s="6">
        <v>6.5119999999999996</v>
      </c>
      <c r="T133" s="6">
        <v>5.9733333333333301</v>
      </c>
      <c r="U133" s="6">
        <v>6.4866666666666699</v>
      </c>
      <c r="V133" s="6">
        <v>6.024</v>
      </c>
      <c r="W133" s="6">
        <v>5.5171999999999999</v>
      </c>
      <c r="X133" s="6">
        <v>6.1353846153846101</v>
      </c>
      <c r="Y133" s="58">
        <v>6.4870000000000001</v>
      </c>
      <c r="Z133" s="59">
        <v>7.0718750000000004</v>
      </c>
      <c r="AA133" s="6">
        <v>7.0563000000000002</v>
      </c>
      <c r="AB133" s="6">
        <v>6.7066666666666697</v>
      </c>
      <c r="AC133" s="6">
        <v>6.444</v>
      </c>
      <c r="AD133" s="6">
        <v>6.3718000000000004</v>
      </c>
      <c r="AE133" s="6">
        <v>6.5275999999999996</v>
      </c>
      <c r="AF133" s="44">
        <v>6.1585539324620804</v>
      </c>
      <c r="AG133" s="45">
        <v>0.25</v>
      </c>
      <c r="AH133" s="6">
        <v>0.25</v>
      </c>
      <c r="AI133" s="6">
        <v>0.25</v>
      </c>
      <c r="AJ133" s="6">
        <v>0.25</v>
      </c>
      <c r="AK133" s="6">
        <v>0.25</v>
      </c>
      <c r="AL133" s="6">
        <v>0.25</v>
      </c>
      <c r="AM133" s="6">
        <v>0.25</v>
      </c>
      <c r="AN133" s="58">
        <v>0.25</v>
      </c>
      <c r="AO133" s="59">
        <v>0.25</v>
      </c>
      <c r="AP133" s="6">
        <v>0.25</v>
      </c>
      <c r="AQ133" s="6">
        <v>0.25</v>
      </c>
      <c r="AR133" s="6">
        <v>0.25</v>
      </c>
      <c r="AS133" s="6">
        <v>0.25</v>
      </c>
      <c r="AT133" s="6">
        <v>0.25</v>
      </c>
      <c r="AU133" s="44">
        <v>0.25</v>
      </c>
      <c r="AV133" s="45">
        <v>1.3</v>
      </c>
      <c r="AW133" s="6">
        <v>1.3</v>
      </c>
      <c r="AX133" s="6">
        <v>1.3</v>
      </c>
      <c r="AY133" s="6">
        <v>1.3</v>
      </c>
      <c r="AZ133" s="6">
        <v>1.3</v>
      </c>
      <c r="BA133" s="6">
        <v>1.3</v>
      </c>
      <c r="BB133" s="6">
        <v>1.3</v>
      </c>
      <c r="BC133" s="58">
        <v>1.3</v>
      </c>
      <c r="BD133" s="59">
        <v>1.3</v>
      </c>
      <c r="BE133" s="6">
        <v>1.3</v>
      </c>
      <c r="BF133" s="6">
        <v>1.3</v>
      </c>
      <c r="BG133" s="6">
        <v>1.3</v>
      </c>
      <c r="BH133" s="6">
        <v>1.3</v>
      </c>
      <c r="BI133" s="6">
        <v>1.3</v>
      </c>
      <c r="BJ133" s="44">
        <v>1.3</v>
      </c>
      <c r="BK133" s="45">
        <v>26.9</v>
      </c>
      <c r="BL133" s="6">
        <v>24.571999999999999</v>
      </c>
      <c r="BM133" s="6">
        <v>19.295555555555602</v>
      </c>
      <c r="BN133" s="6">
        <v>20.664444444444399</v>
      </c>
      <c r="BO133" s="6">
        <v>17.510666666666701</v>
      </c>
      <c r="BP133" s="6">
        <v>14.1432</v>
      </c>
      <c r="BQ133" s="6">
        <v>16.589230769230799</v>
      </c>
      <c r="BR133" s="58">
        <v>18.745333333333299</v>
      </c>
      <c r="BS133" s="59">
        <v>20.125</v>
      </c>
      <c r="BT133" s="6">
        <v>18.103466666666701</v>
      </c>
      <c r="BU133" s="6">
        <v>18.498666666666701</v>
      </c>
      <c r="BV133" s="6">
        <v>17.620200000000001</v>
      </c>
      <c r="BW133" s="6">
        <v>16.725999999999999</v>
      </c>
      <c r="BX133" s="6">
        <v>16.632000000000001</v>
      </c>
      <c r="BY133" s="7">
        <v>15.546095682834901</v>
      </c>
    </row>
    <row r="134" spans="2:77" x14ac:dyDescent="0.2">
      <c r="B134" s="28" t="s">
        <v>67</v>
      </c>
      <c r="C134" s="29">
        <v>18.062156635802499</v>
      </c>
      <c r="D134" s="6">
        <v>15.005422222222199</v>
      </c>
      <c r="E134" s="6">
        <v>11.9519835390947</v>
      </c>
      <c r="F134" s="6">
        <v>12.666489711934201</v>
      </c>
      <c r="G134" s="6">
        <v>10.8632271604938</v>
      </c>
      <c r="H134" s="6">
        <v>7.7277116402116404</v>
      </c>
      <c r="I134" s="6">
        <v>10.317139601139599</v>
      </c>
      <c r="J134" s="58">
        <v>11.4815913580247</v>
      </c>
      <c r="K134" s="59">
        <v>12.5604050925926</v>
      </c>
      <c r="L134" s="6">
        <v>12.3689814814815</v>
      </c>
      <c r="M134" s="6">
        <v>10.9438271604938</v>
      </c>
      <c r="N134" s="6">
        <v>8.6922839506172807</v>
      </c>
      <c r="O134" s="6">
        <v>5.9114814814814798</v>
      </c>
      <c r="P134" s="6">
        <v>5.6808641975308696</v>
      </c>
      <c r="Q134" s="44">
        <v>5.1452089928109901</v>
      </c>
      <c r="R134" s="45">
        <v>5.81362985008818</v>
      </c>
      <c r="S134" s="6">
        <v>5.7714285714285696</v>
      </c>
      <c r="T134" s="6">
        <v>5.2639623750734899</v>
      </c>
      <c r="U134" s="6">
        <v>5.7947383891828297</v>
      </c>
      <c r="V134" s="6">
        <v>5.3355731922398597</v>
      </c>
      <c r="W134" s="6">
        <v>4.8414126984127002</v>
      </c>
      <c r="X134" s="6">
        <v>1.64247049247049</v>
      </c>
      <c r="Y134" s="58">
        <v>5.7949294532627897</v>
      </c>
      <c r="Z134" s="59">
        <v>6.47280092592593</v>
      </c>
      <c r="AA134" s="6">
        <v>6.4327777777777797</v>
      </c>
      <c r="AB134" s="6">
        <v>6.49135802469136</v>
      </c>
      <c r="AC134" s="6">
        <v>6.1912345679012404</v>
      </c>
      <c r="AD134" s="6">
        <v>6.1912345679012404</v>
      </c>
      <c r="AE134" s="6">
        <v>6.25329218106996</v>
      </c>
      <c r="AF134" s="44">
        <v>5.9240639288682502</v>
      </c>
      <c r="AG134" s="45">
        <v>0.92592592592592604</v>
      </c>
      <c r="AH134" s="6">
        <v>0.92592592592592604</v>
      </c>
      <c r="AI134" s="6">
        <v>0.92592592592592604</v>
      </c>
      <c r="AJ134" s="6">
        <v>0.92592592592592604</v>
      </c>
      <c r="AK134" s="6">
        <v>0.92592592592592604</v>
      </c>
      <c r="AL134" s="6">
        <v>0.92592592592592604</v>
      </c>
      <c r="AM134" s="6">
        <v>0.92592592592592604</v>
      </c>
      <c r="AN134" s="58">
        <v>0.92592592592592604</v>
      </c>
      <c r="AO134" s="59">
        <v>0.92592592592592604</v>
      </c>
      <c r="AP134" s="6">
        <v>0.92592592592592604</v>
      </c>
      <c r="AQ134" s="6">
        <v>0.92592592592592604</v>
      </c>
      <c r="AR134" s="6">
        <v>0.92592592592592604</v>
      </c>
      <c r="AS134" s="6">
        <v>0.92592592592592604</v>
      </c>
      <c r="AT134" s="6">
        <v>0.92592592592592604</v>
      </c>
      <c r="AU134" s="44">
        <v>0.92592592592592604</v>
      </c>
      <c r="AV134" s="45">
        <v>1.3</v>
      </c>
      <c r="AW134" s="6">
        <v>1.3</v>
      </c>
      <c r="AX134" s="6">
        <v>1.3</v>
      </c>
      <c r="AY134" s="6">
        <v>1.3</v>
      </c>
      <c r="AZ134" s="6">
        <v>1.3</v>
      </c>
      <c r="BA134" s="6">
        <v>1.3</v>
      </c>
      <c r="BB134" s="6">
        <v>1.3</v>
      </c>
      <c r="BC134" s="58">
        <v>1.3</v>
      </c>
      <c r="BD134" s="59">
        <v>1.3</v>
      </c>
      <c r="BE134" s="6">
        <v>1.3</v>
      </c>
      <c r="BF134" s="6">
        <v>1.3</v>
      </c>
      <c r="BG134" s="6">
        <v>1.3</v>
      </c>
      <c r="BH134" s="6">
        <v>1.3</v>
      </c>
      <c r="BI134" s="6">
        <v>1.3</v>
      </c>
      <c r="BJ134" s="44">
        <v>1.3</v>
      </c>
      <c r="BK134" s="45">
        <v>26.1017124118166</v>
      </c>
      <c r="BL134" s="6">
        <v>23.002776719576701</v>
      </c>
      <c r="BM134" s="6">
        <v>19.441871840094102</v>
      </c>
      <c r="BN134" s="6">
        <v>20.687154027042901</v>
      </c>
      <c r="BO134" s="6">
        <v>18.424726278659602</v>
      </c>
      <c r="BP134" s="6">
        <v>14.7950502645503</v>
      </c>
      <c r="BQ134" s="6">
        <v>14.185536019536</v>
      </c>
      <c r="BR134" s="58">
        <v>19.5024467372134</v>
      </c>
      <c r="BS134" s="59">
        <v>21.259131944444398</v>
      </c>
      <c r="BT134" s="6">
        <v>21.027685185185199</v>
      </c>
      <c r="BU134" s="6">
        <v>19.661111111111101</v>
      </c>
      <c r="BV134" s="6">
        <v>17.109444444444399</v>
      </c>
      <c r="BW134" s="6">
        <v>14.328641975308599</v>
      </c>
      <c r="BX134" s="6">
        <v>14.160082304526799</v>
      </c>
      <c r="BY134" s="7">
        <v>13.295198847605199</v>
      </c>
    </row>
    <row r="135" spans="2:77" x14ac:dyDescent="0.2">
      <c r="B135" s="28" t="s">
        <v>66</v>
      </c>
      <c r="C135" s="29">
        <v>13.15</v>
      </c>
      <c r="D135" s="6">
        <v>10.45</v>
      </c>
      <c r="E135" s="6">
        <v>8.31666666666667</v>
      </c>
      <c r="F135" s="6">
        <v>8.31666666666667</v>
      </c>
      <c r="G135" s="6">
        <v>7.25</v>
      </c>
      <c r="H135" s="6">
        <v>6.13</v>
      </c>
      <c r="I135" s="6">
        <v>6.5730769230769202</v>
      </c>
      <c r="J135" s="58">
        <v>7.25</v>
      </c>
      <c r="K135" s="59">
        <v>7.15</v>
      </c>
      <c r="L135" s="6">
        <v>6.05</v>
      </c>
      <c r="M135" s="6">
        <v>7.5759999999999996</v>
      </c>
      <c r="N135" s="6">
        <v>7.4234</v>
      </c>
      <c r="O135" s="6">
        <v>3.79</v>
      </c>
      <c r="P135" s="6">
        <v>3.5633333333333299</v>
      </c>
      <c r="Q135" s="44">
        <v>3.2710666666666701</v>
      </c>
      <c r="R135" s="45">
        <v>8.0500000000000007</v>
      </c>
      <c r="S135" s="6">
        <v>6.7</v>
      </c>
      <c r="T135" s="6">
        <v>5.6333333333333302</v>
      </c>
      <c r="U135" s="6">
        <v>5.6333333333333302</v>
      </c>
      <c r="V135" s="6">
        <v>5.0999999999999996</v>
      </c>
      <c r="W135" s="6">
        <v>4.54</v>
      </c>
      <c r="X135" s="6">
        <v>4.7615384615384597</v>
      </c>
      <c r="Y135" s="58">
        <v>5.0999999999999996</v>
      </c>
      <c r="Z135" s="59">
        <v>5.05</v>
      </c>
      <c r="AA135" s="6">
        <v>4.5</v>
      </c>
      <c r="AB135" s="6">
        <v>4.3079999999999998</v>
      </c>
      <c r="AC135" s="6">
        <v>4.3372000000000002</v>
      </c>
      <c r="AD135" s="6">
        <v>4.3137499999999998</v>
      </c>
      <c r="AE135" s="6">
        <v>4.2754166666666702</v>
      </c>
      <c r="AF135" s="44">
        <v>4.2750000000000004</v>
      </c>
      <c r="AG135" s="45">
        <v>0.72</v>
      </c>
      <c r="AH135" s="6">
        <v>0.72</v>
      </c>
      <c r="AI135" s="6">
        <v>0.72</v>
      </c>
      <c r="AJ135" s="6">
        <v>0.72</v>
      </c>
      <c r="AK135" s="6">
        <v>0.72</v>
      </c>
      <c r="AL135" s="6">
        <v>0.72</v>
      </c>
      <c r="AM135" s="6">
        <v>0.72</v>
      </c>
      <c r="AN135" s="58">
        <v>0.72</v>
      </c>
      <c r="AO135" s="59">
        <v>0.72</v>
      </c>
      <c r="AP135" s="6">
        <v>0.72</v>
      </c>
      <c r="AQ135" s="6">
        <v>0.72</v>
      </c>
      <c r="AR135" s="6">
        <v>0.72</v>
      </c>
      <c r="AS135" s="6">
        <v>0.72</v>
      </c>
      <c r="AT135" s="6">
        <v>0.72</v>
      </c>
      <c r="AU135" s="44">
        <v>0.72</v>
      </c>
      <c r="AV135" s="45">
        <v>1.3</v>
      </c>
      <c r="AW135" s="6">
        <v>1.3</v>
      </c>
      <c r="AX135" s="6">
        <v>1.3</v>
      </c>
      <c r="AY135" s="6">
        <v>1.3</v>
      </c>
      <c r="AZ135" s="6">
        <v>1.3</v>
      </c>
      <c r="BA135" s="6">
        <v>1.3</v>
      </c>
      <c r="BB135" s="6">
        <v>1.3</v>
      </c>
      <c r="BC135" s="58">
        <v>1.3</v>
      </c>
      <c r="BD135" s="59">
        <v>1.3</v>
      </c>
      <c r="BE135" s="6">
        <v>1.3</v>
      </c>
      <c r="BF135" s="6">
        <v>1.3</v>
      </c>
      <c r="BG135" s="6">
        <v>1.3</v>
      </c>
      <c r="BH135" s="6">
        <v>1.3</v>
      </c>
      <c r="BI135" s="6">
        <v>1.3</v>
      </c>
      <c r="BJ135" s="44">
        <v>1.3</v>
      </c>
      <c r="BK135" s="45">
        <v>23.22</v>
      </c>
      <c r="BL135" s="6">
        <v>19.170000000000002</v>
      </c>
      <c r="BM135" s="6">
        <v>15.97</v>
      </c>
      <c r="BN135" s="6">
        <v>15.97</v>
      </c>
      <c r="BO135" s="6">
        <v>14.37</v>
      </c>
      <c r="BP135" s="6">
        <v>12.69</v>
      </c>
      <c r="BQ135" s="6">
        <v>13.3546153846154</v>
      </c>
      <c r="BR135" s="58">
        <v>14.37</v>
      </c>
      <c r="BS135" s="59">
        <v>14.22</v>
      </c>
      <c r="BT135" s="6">
        <v>12.57</v>
      </c>
      <c r="BU135" s="6">
        <v>13.904</v>
      </c>
      <c r="BV135" s="6">
        <v>13.7806</v>
      </c>
      <c r="BW135" s="6">
        <v>10.123749999999999</v>
      </c>
      <c r="BX135" s="6">
        <v>9.8587500000000006</v>
      </c>
      <c r="BY135" s="7">
        <v>9.5660666666666696</v>
      </c>
    </row>
    <row r="136" spans="2:77" x14ac:dyDescent="0.2">
      <c r="B136" s="28" t="s">
        <v>65</v>
      </c>
      <c r="C136" s="29">
        <v>16.375446428571401</v>
      </c>
      <c r="D136" s="6">
        <v>12.8128571428571</v>
      </c>
      <c r="E136" s="6">
        <v>9.4071428571428601</v>
      </c>
      <c r="F136" s="6">
        <v>10.068571428571399</v>
      </c>
      <c r="G136" s="6">
        <v>8.1097142857142792</v>
      </c>
      <c r="H136" s="6">
        <v>6.0379142857142902</v>
      </c>
      <c r="I136" s="6">
        <v>7.4204395604395597</v>
      </c>
      <c r="J136" s="58">
        <v>8.6821428571428605</v>
      </c>
      <c r="K136" s="59">
        <v>12.746874999999999</v>
      </c>
      <c r="L136" s="6">
        <v>9.6969999999999992</v>
      </c>
      <c r="M136" s="6">
        <v>9.17</v>
      </c>
      <c r="N136" s="6">
        <v>7.9496000000000002</v>
      </c>
      <c r="O136" s="6">
        <v>5.6657999999999999</v>
      </c>
      <c r="P136" s="6">
        <v>5.3410000000000002</v>
      </c>
      <c r="Q136" s="44">
        <v>4.7028792841769</v>
      </c>
      <c r="R136" s="45">
        <v>7.2115327380952401</v>
      </c>
      <c r="S136" s="6">
        <v>7.1291428571428597</v>
      </c>
      <c r="T136" s="6">
        <v>6.1384126984126999</v>
      </c>
      <c r="U136" s="6">
        <v>7.1746507936507902</v>
      </c>
      <c r="V136" s="6">
        <v>6.27821904761905</v>
      </c>
      <c r="W136" s="6">
        <v>5.3134657142857096</v>
      </c>
      <c r="X136" s="6">
        <v>6.5770219780219801</v>
      </c>
      <c r="Y136" s="58">
        <v>7.1750238095238101</v>
      </c>
      <c r="Z136" s="59">
        <v>8.4984374999999996</v>
      </c>
      <c r="AA136" s="6">
        <v>8.4202999999999992</v>
      </c>
      <c r="AB136" s="6">
        <v>8.08</v>
      </c>
      <c r="AC136" s="6">
        <v>7.0892666666666697</v>
      </c>
      <c r="AD136" s="6">
        <v>6.7946666666666697</v>
      </c>
      <c r="AE136" s="6">
        <v>6.8977777777777796</v>
      </c>
      <c r="AF136" s="44">
        <v>6.3507523741195504</v>
      </c>
      <c r="AG136" s="45">
        <v>0.2</v>
      </c>
      <c r="AH136" s="6">
        <v>0.2</v>
      </c>
      <c r="AI136" s="6">
        <v>0.2</v>
      </c>
      <c r="AJ136" s="6">
        <v>0.2</v>
      </c>
      <c r="AK136" s="6">
        <v>0.2</v>
      </c>
      <c r="AL136" s="6">
        <v>0.2</v>
      </c>
      <c r="AM136" s="6">
        <v>0.2</v>
      </c>
      <c r="AN136" s="58">
        <v>0.2</v>
      </c>
      <c r="AO136" s="59">
        <v>0.2</v>
      </c>
      <c r="AP136" s="6">
        <v>0.2</v>
      </c>
      <c r="AQ136" s="6">
        <v>0.2</v>
      </c>
      <c r="AR136" s="6">
        <v>0.2</v>
      </c>
      <c r="AS136" s="6">
        <v>0.2</v>
      </c>
      <c r="AT136" s="6">
        <v>0.2</v>
      </c>
      <c r="AU136" s="44">
        <v>0.2</v>
      </c>
      <c r="AV136" s="45">
        <v>1.3</v>
      </c>
      <c r="AW136" s="6">
        <v>1.3</v>
      </c>
      <c r="AX136" s="6">
        <v>1.3</v>
      </c>
      <c r="AY136" s="6">
        <v>1.3</v>
      </c>
      <c r="AZ136" s="6">
        <v>1.3</v>
      </c>
      <c r="BA136" s="6">
        <v>1.3</v>
      </c>
      <c r="BB136" s="6">
        <v>1.3</v>
      </c>
      <c r="BC136" s="58">
        <v>1.3</v>
      </c>
      <c r="BD136" s="59">
        <v>1.3</v>
      </c>
      <c r="BE136" s="6">
        <v>1.3</v>
      </c>
      <c r="BF136" s="6">
        <v>1.3</v>
      </c>
      <c r="BG136" s="6">
        <v>1.3</v>
      </c>
      <c r="BH136" s="6">
        <v>1.3</v>
      </c>
      <c r="BI136" s="6">
        <v>1.3</v>
      </c>
      <c r="BJ136" s="44">
        <v>1.3</v>
      </c>
      <c r="BK136" s="45">
        <v>25.086979166666701</v>
      </c>
      <c r="BL136" s="6">
        <v>21.442</v>
      </c>
      <c r="BM136" s="6">
        <v>17.045555555555602</v>
      </c>
      <c r="BN136" s="6">
        <v>18.743222222222201</v>
      </c>
      <c r="BO136" s="6">
        <v>15.887933333333301</v>
      </c>
      <c r="BP136" s="6">
        <v>12.851380000000001</v>
      </c>
      <c r="BQ136" s="6">
        <v>15.497461538461501</v>
      </c>
      <c r="BR136" s="58">
        <v>17.3571666666667</v>
      </c>
      <c r="BS136" s="59">
        <v>22.745312500000001</v>
      </c>
      <c r="BT136" s="6">
        <v>19.6173</v>
      </c>
      <c r="BU136" s="6">
        <v>18.75</v>
      </c>
      <c r="BV136" s="6">
        <v>16.538866666666699</v>
      </c>
      <c r="BW136" s="6">
        <v>13.960466666666701</v>
      </c>
      <c r="BX136" s="6">
        <v>13.7387777777778</v>
      </c>
      <c r="BY136" s="7">
        <v>12.553631658296499</v>
      </c>
    </row>
    <row r="137" spans="2:77" x14ac:dyDescent="0.2">
      <c r="B137" s="28" t="s">
        <v>64</v>
      </c>
      <c r="C137" s="29">
        <v>14.463988095238101</v>
      </c>
      <c r="D137" s="6">
        <v>11.146857142857099</v>
      </c>
      <c r="E137" s="6">
        <v>7.65936507936508</v>
      </c>
      <c r="F137" s="6">
        <v>8.6294603174603193</v>
      </c>
      <c r="G137" s="6">
        <v>6.5102476190476199</v>
      </c>
      <c r="H137" s="6">
        <v>4.26307428571429</v>
      </c>
      <c r="I137" s="6">
        <v>5.97767032967033</v>
      </c>
      <c r="J137" s="58">
        <v>7.3498095238095198</v>
      </c>
      <c r="K137" s="59">
        <v>8.46875</v>
      </c>
      <c r="L137" s="6">
        <v>7.0755999999999997</v>
      </c>
      <c r="M137" s="6">
        <v>6.3533333333333299</v>
      </c>
      <c r="N137" s="6">
        <v>5.7746666666666702</v>
      </c>
      <c r="O137" s="6">
        <v>5.2179000000000002</v>
      </c>
      <c r="P137" s="6">
        <v>4.9137666666666702</v>
      </c>
      <c r="Q137" s="44">
        <v>4.3007324982063801</v>
      </c>
      <c r="R137" s="45">
        <v>6.95</v>
      </c>
      <c r="S137" s="6">
        <v>6.95</v>
      </c>
      <c r="T137" s="6">
        <v>6.95</v>
      </c>
      <c r="U137" s="6">
        <v>6.95</v>
      </c>
      <c r="V137" s="6">
        <v>6.95</v>
      </c>
      <c r="W137" s="6">
        <v>6.95</v>
      </c>
      <c r="X137" s="6">
        <v>6.95</v>
      </c>
      <c r="Y137" s="58">
        <v>6.95</v>
      </c>
      <c r="Z137" s="59">
        <v>6.95</v>
      </c>
      <c r="AA137" s="6">
        <v>6.95</v>
      </c>
      <c r="AB137" s="6">
        <v>5.9</v>
      </c>
      <c r="AC137" s="6">
        <v>5.9</v>
      </c>
      <c r="AD137" s="6">
        <v>5.9</v>
      </c>
      <c r="AE137" s="6">
        <v>5.9</v>
      </c>
      <c r="AF137" s="44">
        <v>5.9</v>
      </c>
      <c r="AG137" s="45">
        <v>0.2</v>
      </c>
      <c r="AH137" s="6">
        <v>0.2</v>
      </c>
      <c r="AI137" s="6">
        <v>0.2</v>
      </c>
      <c r="AJ137" s="6">
        <v>0.2</v>
      </c>
      <c r="AK137" s="6">
        <v>0.2</v>
      </c>
      <c r="AL137" s="6">
        <v>0.2</v>
      </c>
      <c r="AM137" s="6">
        <v>0.2</v>
      </c>
      <c r="AN137" s="58">
        <v>0.2</v>
      </c>
      <c r="AO137" s="59">
        <v>0.2</v>
      </c>
      <c r="AP137" s="6">
        <v>0.2</v>
      </c>
      <c r="AQ137" s="6">
        <v>0.2</v>
      </c>
      <c r="AR137" s="6">
        <v>0.2</v>
      </c>
      <c r="AS137" s="6">
        <v>0.2</v>
      </c>
      <c r="AT137" s="6">
        <v>0.2</v>
      </c>
      <c r="AU137" s="44">
        <v>0.2</v>
      </c>
      <c r="AV137" s="45">
        <v>1.3</v>
      </c>
      <c r="AW137" s="6">
        <v>1.3</v>
      </c>
      <c r="AX137" s="6">
        <v>1.3</v>
      </c>
      <c r="AY137" s="6">
        <v>1.3</v>
      </c>
      <c r="AZ137" s="6">
        <v>1.3</v>
      </c>
      <c r="BA137" s="6">
        <v>1.3</v>
      </c>
      <c r="BB137" s="6">
        <v>1.3</v>
      </c>
      <c r="BC137" s="58">
        <v>1.3</v>
      </c>
      <c r="BD137" s="59">
        <v>1.3</v>
      </c>
      <c r="BE137" s="6">
        <v>1.3</v>
      </c>
      <c r="BF137" s="6">
        <v>1.3</v>
      </c>
      <c r="BG137" s="6">
        <v>1.3</v>
      </c>
      <c r="BH137" s="6">
        <v>1.3</v>
      </c>
      <c r="BI137" s="6">
        <v>1.3</v>
      </c>
      <c r="BJ137" s="44">
        <v>1.3</v>
      </c>
      <c r="BK137" s="45">
        <v>22.9139880952381</v>
      </c>
      <c r="BL137" s="6">
        <v>19.5968571428571</v>
      </c>
      <c r="BM137" s="6">
        <v>16.109365079365102</v>
      </c>
      <c r="BN137" s="6">
        <v>17.079460317460299</v>
      </c>
      <c r="BO137" s="6">
        <v>14.9602476190476</v>
      </c>
      <c r="BP137" s="6">
        <v>12.713074285714301</v>
      </c>
      <c r="BQ137" s="6">
        <v>14.427670329670301</v>
      </c>
      <c r="BR137" s="58">
        <v>15.7998095238095</v>
      </c>
      <c r="BS137" s="59">
        <v>16.918749999999999</v>
      </c>
      <c r="BT137" s="6">
        <v>15.525600000000001</v>
      </c>
      <c r="BU137" s="6">
        <v>13.7533333333333</v>
      </c>
      <c r="BV137" s="6">
        <v>13.174666666666701</v>
      </c>
      <c r="BW137" s="6">
        <v>12.617900000000001</v>
      </c>
      <c r="BX137" s="6">
        <v>12.3137666666667</v>
      </c>
      <c r="BY137" s="7">
        <v>11.700732498206399</v>
      </c>
    </row>
    <row r="138" spans="2:77" x14ac:dyDescent="0.2">
      <c r="B138" s="28" t="s">
        <v>63</v>
      </c>
      <c r="C138" s="29">
        <v>17.824999999999999</v>
      </c>
      <c r="D138" s="6">
        <v>14.67</v>
      </c>
      <c r="E138" s="6">
        <v>11.061111111111099</v>
      </c>
      <c r="F138" s="6">
        <v>12.561111111111099</v>
      </c>
      <c r="G138" s="6">
        <v>10.186666666666699</v>
      </c>
      <c r="H138" s="6">
        <v>7.641</v>
      </c>
      <c r="I138" s="6">
        <v>9.2096153846153808</v>
      </c>
      <c r="J138" s="58">
        <v>11.521944444444401</v>
      </c>
      <c r="K138" s="59">
        <v>12.147395833333301</v>
      </c>
      <c r="L138" s="6">
        <v>12.756458333333301</v>
      </c>
      <c r="M138" s="6">
        <v>10.017799999999999</v>
      </c>
      <c r="N138" s="6">
        <v>8.9639866666666705</v>
      </c>
      <c r="O138" s="6">
        <v>6.5098366666666703</v>
      </c>
      <c r="P138" s="6">
        <v>6.1107800000000001</v>
      </c>
      <c r="Q138" s="44">
        <v>5.3152065825467796</v>
      </c>
      <c r="R138" s="45">
        <v>10.4</v>
      </c>
      <c r="S138" s="6">
        <v>9.3924000000000003</v>
      </c>
      <c r="T138" s="6">
        <v>8.3068888888888903</v>
      </c>
      <c r="U138" s="6">
        <v>9.3718888888888898</v>
      </c>
      <c r="V138" s="6">
        <v>8.4244333333333294</v>
      </c>
      <c r="W138" s="6">
        <v>7.3923300000000003</v>
      </c>
      <c r="X138" s="6">
        <v>8.1025576923076894</v>
      </c>
      <c r="Y138" s="58">
        <v>9.3724805555555601</v>
      </c>
      <c r="Z138" s="59">
        <v>9.88577604166667</v>
      </c>
      <c r="AA138" s="6">
        <v>9.2861999999999991</v>
      </c>
      <c r="AB138" s="6">
        <v>8.5125555555555508</v>
      </c>
      <c r="AC138" s="6">
        <v>8.0182333333333293</v>
      </c>
      <c r="AD138" s="6">
        <v>8.0182333333333293</v>
      </c>
      <c r="AE138" s="6">
        <v>8.4166000000000007</v>
      </c>
      <c r="AF138" s="44">
        <v>7.9774609677533297</v>
      </c>
      <c r="AG138" s="45">
        <v>2</v>
      </c>
      <c r="AH138" s="6">
        <v>2</v>
      </c>
      <c r="AI138" s="6">
        <v>2</v>
      </c>
      <c r="AJ138" s="6">
        <v>2</v>
      </c>
      <c r="AK138" s="6">
        <v>2</v>
      </c>
      <c r="AL138" s="6">
        <v>2</v>
      </c>
      <c r="AM138" s="6">
        <v>2</v>
      </c>
      <c r="AN138" s="58">
        <v>2</v>
      </c>
      <c r="AO138" s="59">
        <v>2</v>
      </c>
      <c r="AP138" s="6">
        <v>1.62</v>
      </c>
      <c r="AQ138" s="6">
        <v>1.62</v>
      </c>
      <c r="AR138" s="6">
        <v>1.62</v>
      </c>
      <c r="AS138" s="6">
        <v>1.62</v>
      </c>
      <c r="AT138" s="6">
        <v>1.62</v>
      </c>
      <c r="AU138" s="44">
        <v>1.62</v>
      </c>
      <c r="AV138" s="45">
        <v>1.3</v>
      </c>
      <c r="AW138" s="6">
        <v>1.3</v>
      </c>
      <c r="AX138" s="6">
        <v>1.3</v>
      </c>
      <c r="AY138" s="6">
        <v>1.3</v>
      </c>
      <c r="AZ138" s="6">
        <v>1.3</v>
      </c>
      <c r="BA138" s="6">
        <v>1.3</v>
      </c>
      <c r="BB138" s="6">
        <v>1.3</v>
      </c>
      <c r="BC138" s="58">
        <v>1.3</v>
      </c>
      <c r="BD138" s="59">
        <v>1.3</v>
      </c>
      <c r="BE138" s="6">
        <v>1.3</v>
      </c>
      <c r="BF138" s="6">
        <v>1.3</v>
      </c>
      <c r="BG138" s="6">
        <v>1.3</v>
      </c>
      <c r="BH138" s="6">
        <v>1.3</v>
      </c>
      <c r="BI138" s="6">
        <v>1.3</v>
      </c>
      <c r="BJ138" s="44">
        <v>1.3</v>
      </c>
      <c r="BK138" s="45">
        <v>31.524999999999999</v>
      </c>
      <c r="BL138" s="6">
        <v>27.362400000000001</v>
      </c>
      <c r="BM138" s="6">
        <v>22.667999999999999</v>
      </c>
      <c r="BN138" s="6">
        <v>25.233000000000001</v>
      </c>
      <c r="BO138" s="6">
        <v>21.911100000000001</v>
      </c>
      <c r="BP138" s="6">
        <v>18.33333</v>
      </c>
      <c r="BQ138" s="6">
        <v>20.612173076923099</v>
      </c>
      <c r="BR138" s="58">
        <v>24.194424999999999</v>
      </c>
      <c r="BS138" s="59">
        <v>25.333171875000001</v>
      </c>
      <c r="BT138" s="6">
        <v>24.962658333333302</v>
      </c>
      <c r="BU138" s="6">
        <v>21.4503555555556</v>
      </c>
      <c r="BV138" s="6">
        <v>19.90222</v>
      </c>
      <c r="BW138" s="6">
        <v>17.448070000000001</v>
      </c>
      <c r="BX138" s="6">
        <v>17.447379999999999</v>
      </c>
      <c r="BY138" s="7">
        <v>16.2126675503001</v>
      </c>
    </row>
    <row r="139" spans="2:77" x14ac:dyDescent="0.2">
      <c r="B139" s="28" t="s">
        <v>62</v>
      </c>
      <c r="C139" s="29">
        <v>16.3813541666667</v>
      </c>
      <c r="D139" s="6">
        <v>13.7</v>
      </c>
      <c r="E139" s="6">
        <v>10.918888888888899</v>
      </c>
      <c r="F139" s="6">
        <v>11.6705555555556</v>
      </c>
      <c r="G139" s="6">
        <v>9.9863333333333397</v>
      </c>
      <c r="H139" s="6">
        <v>8.1979000000000006</v>
      </c>
      <c r="I139" s="6">
        <v>9.5419230769230801</v>
      </c>
      <c r="J139" s="58">
        <v>10.634166666666699</v>
      </c>
      <c r="K139" s="59">
        <v>11.4896875</v>
      </c>
      <c r="L139" s="6">
        <v>10.361499999999999</v>
      </c>
      <c r="M139" s="6">
        <v>9.2928888888888892</v>
      </c>
      <c r="N139" s="6">
        <v>8.6147666666666698</v>
      </c>
      <c r="O139" s="6">
        <v>5.7591999999999999</v>
      </c>
      <c r="P139" s="6">
        <v>5.36466666666667</v>
      </c>
      <c r="Q139" s="44">
        <v>4.7674128561179296</v>
      </c>
      <c r="R139" s="45">
        <v>5.27772321428571</v>
      </c>
      <c r="S139" s="6">
        <v>5.25142857142857</v>
      </c>
      <c r="T139" s="6">
        <v>4.9452380952380999</v>
      </c>
      <c r="U139" s="6">
        <v>5.2659523809523803</v>
      </c>
      <c r="V139" s="6">
        <v>4.9898571428571401</v>
      </c>
      <c r="W139" s="6">
        <v>3.7999285714285702</v>
      </c>
      <c r="X139" s="6">
        <v>4.4520329670329701</v>
      </c>
      <c r="Y139" s="58">
        <v>5.2660714285714301</v>
      </c>
      <c r="Z139" s="59">
        <v>5.6684374999999996</v>
      </c>
      <c r="AA139" s="6">
        <v>5.1635</v>
      </c>
      <c r="AB139" s="6">
        <v>4.76844444444444</v>
      </c>
      <c r="AC139" s="6">
        <v>4.56443333333333</v>
      </c>
      <c r="AD139" s="6">
        <v>4.3924666666666701</v>
      </c>
      <c r="AE139" s="6">
        <v>4.4414444444444499</v>
      </c>
      <c r="AF139" s="44">
        <v>4.1916073777067897</v>
      </c>
      <c r="AG139" s="45">
        <v>0.55000000000000004</v>
      </c>
      <c r="AH139" s="6">
        <v>0.55000000000000004</v>
      </c>
      <c r="AI139" s="6">
        <v>0.55000000000000004</v>
      </c>
      <c r="AJ139" s="6">
        <v>0.55000000000000004</v>
      </c>
      <c r="AK139" s="6">
        <v>0.55000000000000004</v>
      </c>
      <c r="AL139" s="6">
        <v>0.55000000000000004</v>
      </c>
      <c r="AM139" s="6">
        <v>0.55000000000000004</v>
      </c>
      <c r="AN139" s="58">
        <v>0.55000000000000004</v>
      </c>
      <c r="AO139" s="59">
        <v>0.55000000000000004</v>
      </c>
      <c r="AP139" s="6">
        <v>0.55000000000000004</v>
      </c>
      <c r="AQ139" s="6">
        <v>0.55000000000000004</v>
      </c>
      <c r="AR139" s="6">
        <v>0.55000000000000004</v>
      </c>
      <c r="AS139" s="6">
        <v>0.4</v>
      </c>
      <c r="AT139" s="6">
        <v>0.4</v>
      </c>
      <c r="AU139" s="44">
        <v>0.4</v>
      </c>
      <c r="AV139" s="45">
        <v>1.3</v>
      </c>
      <c r="AW139" s="6">
        <v>1.3</v>
      </c>
      <c r="AX139" s="6">
        <v>1.3</v>
      </c>
      <c r="AY139" s="6">
        <v>1.3</v>
      </c>
      <c r="AZ139" s="6">
        <v>1.3</v>
      </c>
      <c r="BA139" s="6">
        <v>1.3</v>
      </c>
      <c r="BB139" s="6">
        <v>1.3</v>
      </c>
      <c r="BC139" s="58">
        <v>1.3</v>
      </c>
      <c r="BD139" s="59">
        <v>1.3</v>
      </c>
      <c r="BE139" s="6">
        <v>1.3</v>
      </c>
      <c r="BF139" s="6">
        <v>1.3</v>
      </c>
      <c r="BG139" s="6">
        <v>1.3</v>
      </c>
      <c r="BH139" s="6">
        <v>1.3</v>
      </c>
      <c r="BI139" s="6">
        <v>1.3</v>
      </c>
      <c r="BJ139" s="44">
        <v>1.3</v>
      </c>
      <c r="BK139" s="45">
        <v>23.509077380952402</v>
      </c>
      <c r="BL139" s="6">
        <v>20.801428571428598</v>
      </c>
      <c r="BM139" s="6">
        <v>17.714126984126999</v>
      </c>
      <c r="BN139" s="6">
        <v>18.786507936507899</v>
      </c>
      <c r="BO139" s="6">
        <v>16.826190476190501</v>
      </c>
      <c r="BP139" s="6">
        <v>13.8478285714286</v>
      </c>
      <c r="BQ139" s="6">
        <v>15.843956043956</v>
      </c>
      <c r="BR139" s="58">
        <v>17.7502380952381</v>
      </c>
      <c r="BS139" s="59">
        <v>19.008125</v>
      </c>
      <c r="BT139" s="6">
        <v>17.375</v>
      </c>
      <c r="BU139" s="6">
        <v>15.9113333333333</v>
      </c>
      <c r="BV139" s="6">
        <v>15.029199999999999</v>
      </c>
      <c r="BW139" s="6">
        <v>11.8516666666667</v>
      </c>
      <c r="BX139" s="6">
        <v>11.5061111111111</v>
      </c>
      <c r="BY139" s="7">
        <v>10.6590202338247</v>
      </c>
    </row>
    <row r="140" spans="2:77" x14ac:dyDescent="0.2">
      <c r="B140" s="28" t="s">
        <v>61</v>
      </c>
      <c r="C140" s="29">
        <v>18.25</v>
      </c>
      <c r="D140" s="6">
        <v>13.75</v>
      </c>
      <c r="E140" s="6">
        <v>10.1944444444444</v>
      </c>
      <c r="F140" s="6">
        <v>10.1944444444444</v>
      </c>
      <c r="G140" s="6">
        <v>8.4166666666666696</v>
      </c>
      <c r="H140" s="6">
        <v>6.55</v>
      </c>
      <c r="I140" s="6">
        <v>7.2884615384615401</v>
      </c>
      <c r="J140" s="58">
        <v>8.4166666666666696</v>
      </c>
      <c r="K140" s="59">
        <v>8.25</v>
      </c>
      <c r="L140" s="6">
        <v>6.4166666666666696</v>
      </c>
      <c r="M140" s="6">
        <v>5.8833333333333302</v>
      </c>
      <c r="N140" s="6">
        <v>5.79</v>
      </c>
      <c r="O140" s="6">
        <v>5.79</v>
      </c>
      <c r="P140" s="6">
        <v>5.7633333333333301</v>
      </c>
      <c r="Q140" s="44">
        <v>5.7526666666666602</v>
      </c>
      <c r="R140" s="45">
        <v>5.4</v>
      </c>
      <c r="S140" s="6">
        <v>5.4</v>
      </c>
      <c r="T140" s="6">
        <v>5.4</v>
      </c>
      <c r="U140" s="6">
        <v>5.4</v>
      </c>
      <c r="V140" s="6">
        <v>5.4</v>
      </c>
      <c r="W140" s="6">
        <v>5.4</v>
      </c>
      <c r="X140" s="6">
        <v>5.4</v>
      </c>
      <c r="Y140" s="58">
        <v>5.4</v>
      </c>
      <c r="Z140" s="59">
        <v>6</v>
      </c>
      <c r="AA140" s="6">
        <v>5.7</v>
      </c>
      <c r="AB140" s="6">
        <v>4.5999999999999996</v>
      </c>
      <c r="AC140" s="6">
        <v>4.58</v>
      </c>
      <c r="AD140" s="6">
        <v>4.58</v>
      </c>
      <c r="AE140" s="6">
        <v>4.5599999999999996</v>
      </c>
      <c r="AF140" s="44">
        <v>4.5304000000000002</v>
      </c>
      <c r="AG140" s="45">
        <v>2</v>
      </c>
      <c r="AH140" s="6">
        <v>2</v>
      </c>
      <c r="AI140" s="6">
        <v>2</v>
      </c>
      <c r="AJ140" s="6">
        <v>2</v>
      </c>
      <c r="AK140" s="6">
        <v>2</v>
      </c>
      <c r="AL140" s="6">
        <v>2</v>
      </c>
      <c r="AM140" s="6">
        <v>2</v>
      </c>
      <c r="AN140" s="58">
        <v>2</v>
      </c>
      <c r="AO140" s="59">
        <v>2</v>
      </c>
      <c r="AP140" s="6">
        <v>2</v>
      </c>
      <c r="AQ140" s="6">
        <v>2</v>
      </c>
      <c r="AR140" s="6">
        <v>2</v>
      </c>
      <c r="AS140" s="6">
        <v>2</v>
      </c>
      <c r="AT140" s="6">
        <v>2</v>
      </c>
      <c r="AU140" s="44">
        <v>2</v>
      </c>
      <c r="AV140" s="45">
        <v>1.3</v>
      </c>
      <c r="AW140" s="6">
        <v>1.3</v>
      </c>
      <c r="AX140" s="6">
        <v>1.3</v>
      </c>
      <c r="AY140" s="6">
        <v>1.3</v>
      </c>
      <c r="AZ140" s="6">
        <v>1.3</v>
      </c>
      <c r="BA140" s="6">
        <v>1.3</v>
      </c>
      <c r="BB140" s="6">
        <v>1.3</v>
      </c>
      <c r="BC140" s="58">
        <v>1.3</v>
      </c>
      <c r="BD140" s="59">
        <v>1.3</v>
      </c>
      <c r="BE140" s="6">
        <v>1.3</v>
      </c>
      <c r="BF140" s="6">
        <v>1.3</v>
      </c>
      <c r="BG140" s="6">
        <v>1.3</v>
      </c>
      <c r="BH140" s="6">
        <v>1.3</v>
      </c>
      <c r="BI140" s="6">
        <v>1.3</v>
      </c>
      <c r="BJ140" s="44">
        <v>1.3</v>
      </c>
      <c r="BK140" s="45">
        <v>26.95</v>
      </c>
      <c r="BL140" s="6">
        <v>22.45</v>
      </c>
      <c r="BM140" s="6">
        <v>18.8944444444444</v>
      </c>
      <c r="BN140" s="6">
        <v>18.8944444444444</v>
      </c>
      <c r="BO140" s="6">
        <v>17.116666666666699</v>
      </c>
      <c r="BP140" s="6">
        <v>15.25</v>
      </c>
      <c r="BQ140" s="6">
        <v>15.9884615384615</v>
      </c>
      <c r="BR140" s="58">
        <v>17.116666666666699</v>
      </c>
      <c r="BS140" s="59">
        <v>17.55</v>
      </c>
      <c r="BT140" s="6">
        <v>15.4166666666667</v>
      </c>
      <c r="BU140" s="6">
        <v>13.783333333333299</v>
      </c>
      <c r="BV140" s="6">
        <v>13.67</v>
      </c>
      <c r="BW140" s="6">
        <v>13.67</v>
      </c>
      <c r="BX140" s="6">
        <v>13.623333333333299</v>
      </c>
      <c r="BY140" s="7">
        <v>13.583066666666699</v>
      </c>
    </row>
    <row r="141" spans="2:77" x14ac:dyDescent="0.2">
      <c r="B141" s="28" t="s">
        <v>60</v>
      </c>
      <c r="C141" s="29">
        <v>16.100000000000001</v>
      </c>
      <c r="D141" s="6">
        <v>13.4</v>
      </c>
      <c r="E141" s="6">
        <v>10.467555555555601</v>
      </c>
      <c r="F141" s="6">
        <v>10.9637777777778</v>
      </c>
      <c r="G141" s="6">
        <v>9.4498666666666704</v>
      </c>
      <c r="H141" s="6">
        <v>7.8399599999999996</v>
      </c>
      <c r="I141" s="6">
        <v>8.8806153846153801</v>
      </c>
      <c r="J141" s="58">
        <v>9.8974333333333302</v>
      </c>
      <c r="K141" s="59">
        <v>14.199937500000001</v>
      </c>
      <c r="L141" s="6">
        <v>11.4800166666667</v>
      </c>
      <c r="M141" s="6">
        <v>9.9619999999999997</v>
      </c>
      <c r="N141" s="6">
        <v>8.8124000000000002</v>
      </c>
      <c r="O141" s="6">
        <v>7.0835999999999997</v>
      </c>
      <c r="P141" s="6">
        <v>6.4861777777777796</v>
      </c>
      <c r="Q141" s="44">
        <v>5.8560015744029403</v>
      </c>
      <c r="R141" s="45">
        <v>8.75</v>
      </c>
      <c r="S141" s="6">
        <v>8.75</v>
      </c>
      <c r="T141" s="6">
        <v>7.5651111111111096</v>
      </c>
      <c r="U141" s="6">
        <v>8.3008888888888901</v>
      </c>
      <c r="V141" s="6">
        <v>7.6377333333333297</v>
      </c>
      <c r="W141" s="6">
        <v>5.6606399999999999</v>
      </c>
      <c r="X141" s="6">
        <v>6.40246153846154</v>
      </c>
      <c r="Y141" s="58">
        <v>8.3013666666666701</v>
      </c>
      <c r="Z141" s="59">
        <v>7.0447499999999996</v>
      </c>
      <c r="AA141" s="6">
        <v>7.0014000000000003</v>
      </c>
      <c r="AB141" s="6">
        <v>6.6706666666666701</v>
      </c>
      <c r="AC141" s="6">
        <v>6.5148000000000001</v>
      </c>
      <c r="AD141" s="6">
        <v>6.5148000000000001</v>
      </c>
      <c r="AE141" s="6">
        <v>6.5403111111111096</v>
      </c>
      <c r="AF141" s="44">
        <v>6.35730275520514</v>
      </c>
      <c r="AG141" s="45">
        <v>2.96</v>
      </c>
      <c r="AH141" s="6">
        <v>2.96</v>
      </c>
      <c r="AI141" s="6">
        <v>2.96</v>
      </c>
      <c r="AJ141" s="6">
        <v>2.96</v>
      </c>
      <c r="AK141" s="6">
        <v>2.96</v>
      </c>
      <c r="AL141" s="6">
        <v>2.96</v>
      </c>
      <c r="AM141" s="6">
        <v>2.96</v>
      </c>
      <c r="AN141" s="58">
        <v>2.96</v>
      </c>
      <c r="AO141" s="59">
        <v>2.96</v>
      </c>
      <c r="AP141" s="6">
        <v>2.96</v>
      </c>
      <c r="AQ141" s="6">
        <v>2.96</v>
      </c>
      <c r="AR141" s="6">
        <v>2.96</v>
      </c>
      <c r="AS141" s="6">
        <v>2.96</v>
      </c>
      <c r="AT141" s="6">
        <v>2.16</v>
      </c>
      <c r="AU141" s="44">
        <v>1.84</v>
      </c>
      <c r="AV141" s="45">
        <v>1.3</v>
      </c>
      <c r="AW141" s="6">
        <v>1.3</v>
      </c>
      <c r="AX141" s="6">
        <v>1.3</v>
      </c>
      <c r="AY141" s="6">
        <v>1.3</v>
      </c>
      <c r="AZ141" s="6">
        <v>1.3</v>
      </c>
      <c r="BA141" s="6">
        <v>1.3</v>
      </c>
      <c r="BB141" s="6">
        <v>1.3</v>
      </c>
      <c r="BC141" s="58">
        <v>1.3</v>
      </c>
      <c r="BD141" s="59">
        <v>1.3</v>
      </c>
      <c r="BE141" s="6">
        <v>1.3</v>
      </c>
      <c r="BF141" s="6">
        <v>1.3</v>
      </c>
      <c r="BG141" s="6">
        <v>1.3</v>
      </c>
      <c r="BH141" s="6">
        <v>1.3</v>
      </c>
      <c r="BI141" s="6">
        <v>1.3</v>
      </c>
      <c r="BJ141" s="44">
        <v>1.3</v>
      </c>
      <c r="BK141" s="45">
        <v>29.11</v>
      </c>
      <c r="BL141" s="6">
        <v>26.41</v>
      </c>
      <c r="BM141" s="6">
        <v>22.292666666666701</v>
      </c>
      <c r="BN141" s="6">
        <v>23.5246666666667</v>
      </c>
      <c r="BO141" s="6">
        <v>21.3476</v>
      </c>
      <c r="BP141" s="6">
        <v>17.7606</v>
      </c>
      <c r="BQ141" s="6">
        <v>19.543076923076899</v>
      </c>
      <c r="BR141" s="58">
        <v>22.4588</v>
      </c>
      <c r="BS141" s="59">
        <v>25.504687499999999</v>
      </c>
      <c r="BT141" s="6">
        <v>22.741416666666701</v>
      </c>
      <c r="BU141" s="6">
        <v>20.892666666666699</v>
      </c>
      <c r="BV141" s="6">
        <v>19.587199999999999</v>
      </c>
      <c r="BW141" s="6">
        <v>17.8584</v>
      </c>
      <c r="BX141" s="6">
        <v>16.4864888888889</v>
      </c>
      <c r="BY141" s="7">
        <v>15.3533043296081</v>
      </c>
    </row>
    <row r="142" spans="2:77" x14ac:dyDescent="0.2">
      <c r="B142" s="28" t="s">
        <v>59</v>
      </c>
      <c r="C142" s="29">
        <v>18.626264880952402</v>
      </c>
      <c r="D142" s="6">
        <v>14.5254285714286</v>
      </c>
      <c r="E142" s="6">
        <v>10.714126984127001</v>
      </c>
      <c r="F142" s="6">
        <v>11.353507936507899</v>
      </c>
      <c r="G142" s="6">
        <v>9.2003904761904796</v>
      </c>
      <c r="H142" s="6">
        <v>6.9251171428571396</v>
      </c>
      <c r="I142" s="6">
        <v>8.3693736263736191</v>
      </c>
      <c r="J142" s="58">
        <v>9.7537380952380897</v>
      </c>
      <c r="K142" s="59">
        <v>16.743749999999999</v>
      </c>
      <c r="L142" s="6">
        <v>10.847200000000001</v>
      </c>
      <c r="M142" s="6">
        <v>9.3153333333333297</v>
      </c>
      <c r="N142" s="6">
        <v>8.4062666666666708</v>
      </c>
      <c r="O142" s="6">
        <v>4.4800000000000004</v>
      </c>
      <c r="P142" s="6">
        <v>4.16</v>
      </c>
      <c r="Q142" s="44">
        <v>3.7728000000000002</v>
      </c>
      <c r="R142" s="45">
        <v>6.5754464285714302</v>
      </c>
      <c r="S142" s="6">
        <v>6.5228571428571396</v>
      </c>
      <c r="T142" s="6">
        <v>5.89047619047619</v>
      </c>
      <c r="U142" s="6">
        <v>6.5519047619047601</v>
      </c>
      <c r="V142" s="6">
        <v>5.97971428571429</v>
      </c>
      <c r="W142" s="6">
        <v>5.3639142857142899</v>
      </c>
      <c r="X142" s="6">
        <v>6.1704395604395597</v>
      </c>
      <c r="Y142" s="58">
        <v>6.7037380952380996</v>
      </c>
      <c r="Z142" s="59">
        <v>6.75</v>
      </c>
      <c r="AA142" s="6">
        <v>6.75</v>
      </c>
      <c r="AB142" s="6">
        <v>6.35</v>
      </c>
      <c r="AC142" s="6">
        <v>6.35</v>
      </c>
      <c r="AD142" s="6">
        <v>6.05</v>
      </c>
      <c r="AE142" s="6">
        <v>6.05</v>
      </c>
      <c r="AF142" s="44">
        <v>6.05</v>
      </c>
      <c r="AG142" s="45">
        <v>0.4</v>
      </c>
      <c r="AH142" s="6">
        <v>0.4</v>
      </c>
      <c r="AI142" s="6">
        <v>0.4</v>
      </c>
      <c r="AJ142" s="6">
        <v>0.4</v>
      </c>
      <c r="AK142" s="6">
        <v>0.4</v>
      </c>
      <c r="AL142" s="6">
        <v>0.4</v>
      </c>
      <c r="AM142" s="6">
        <v>0.4</v>
      </c>
      <c r="AN142" s="58">
        <v>0.4</v>
      </c>
      <c r="AO142" s="59">
        <v>0.4</v>
      </c>
      <c r="AP142" s="6">
        <v>0.4</v>
      </c>
      <c r="AQ142" s="6">
        <v>0.4</v>
      </c>
      <c r="AR142" s="6">
        <v>0.4</v>
      </c>
      <c r="AS142" s="6">
        <v>0.4</v>
      </c>
      <c r="AT142" s="6">
        <v>0.4</v>
      </c>
      <c r="AU142" s="44">
        <v>0.4</v>
      </c>
      <c r="AV142" s="45">
        <v>1.3</v>
      </c>
      <c r="AW142" s="6">
        <v>1.3</v>
      </c>
      <c r="AX142" s="6">
        <v>1.3</v>
      </c>
      <c r="AY142" s="6">
        <v>1.3</v>
      </c>
      <c r="AZ142" s="6">
        <v>1.3</v>
      </c>
      <c r="BA142" s="6">
        <v>1.3</v>
      </c>
      <c r="BB142" s="6">
        <v>1.3</v>
      </c>
      <c r="BC142" s="58">
        <v>1.3</v>
      </c>
      <c r="BD142" s="59">
        <v>1.3</v>
      </c>
      <c r="BE142" s="6">
        <v>1.3</v>
      </c>
      <c r="BF142" s="6">
        <v>1.3</v>
      </c>
      <c r="BG142" s="6">
        <v>1.3</v>
      </c>
      <c r="BH142" s="6">
        <v>1.3</v>
      </c>
      <c r="BI142" s="6">
        <v>1.3</v>
      </c>
      <c r="BJ142" s="44">
        <v>1.3</v>
      </c>
      <c r="BK142" s="45">
        <v>26.901711309523801</v>
      </c>
      <c r="BL142" s="6">
        <v>22.7482857142857</v>
      </c>
      <c r="BM142" s="6">
        <v>18.304603174603201</v>
      </c>
      <c r="BN142" s="6">
        <v>19.6054126984127</v>
      </c>
      <c r="BO142" s="6">
        <v>16.8801047619048</v>
      </c>
      <c r="BP142" s="6">
        <v>13.989031428571399</v>
      </c>
      <c r="BQ142" s="6">
        <v>16.239813186813201</v>
      </c>
      <c r="BR142" s="58">
        <v>18.157476190476199</v>
      </c>
      <c r="BS142" s="59">
        <v>25.193750000000001</v>
      </c>
      <c r="BT142" s="6">
        <v>19.2972</v>
      </c>
      <c r="BU142" s="6">
        <v>17.3653333333333</v>
      </c>
      <c r="BV142" s="6">
        <v>16.4562666666667</v>
      </c>
      <c r="BW142" s="6">
        <v>12.23</v>
      </c>
      <c r="BX142" s="6">
        <v>11.91</v>
      </c>
      <c r="BY142" s="7">
        <v>11.5228</v>
      </c>
    </row>
    <row r="143" spans="2:77" x14ac:dyDescent="0.2">
      <c r="B143" s="28" t="s">
        <v>58</v>
      </c>
      <c r="C143" s="29">
        <v>16.350000000000001</v>
      </c>
      <c r="D143" s="6">
        <v>13.65</v>
      </c>
      <c r="E143" s="6">
        <v>10.717555555555601</v>
      </c>
      <c r="F143" s="6">
        <v>11.2137777777778</v>
      </c>
      <c r="G143" s="6">
        <v>9.6998666666666704</v>
      </c>
      <c r="H143" s="6">
        <v>8.0899599999999996</v>
      </c>
      <c r="I143" s="6">
        <v>8.1575384615384596</v>
      </c>
      <c r="J143" s="58">
        <v>10.1474333333333</v>
      </c>
      <c r="K143" s="59">
        <v>14.449937500000001</v>
      </c>
      <c r="L143" s="6">
        <v>11.7300166666667</v>
      </c>
      <c r="M143" s="6">
        <v>10.212</v>
      </c>
      <c r="N143" s="6">
        <v>9.0624000000000002</v>
      </c>
      <c r="O143" s="6">
        <v>7.3335999999999997</v>
      </c>
      <c r="P143" s="6">
        <v>6.7361777777777796</v>
      </c>
      <c r="Q143" s="44">
        <v>6.1060015744029403</v>
      </c>
      <c r="R143" s="45">
        <v>9.1999999999999993</v>
      </c>
      <c r="S143" s="6">
        <v>9.1999999999999993</v>
      </c>
      <c r="T143" s="6">
        <v>8.0151111111111106</v>
      </c>
      <c r="U143" s="6">
        <v>8.7508888888888894</v>
      </c>
      <c r="V143" s="6">
        <v>8.0877333333333308</v>
      </c>
      <c r="W143" s="6">
        <v>6.1106400000000001</v>
      </c>
      <c r="X143" s="6">
        <v>6.8524615384615402</v>
      </c>
      <c r="Y143" s="58">
        <v>7.2744</v>
      </c>
      <c r="Z143" s="59">
        <v>7.4947499999999998</v>
      </c>
      <c r="AA143" s="6">
        <v>7.4513999999999996</v>
      </c>
      <c r="AB143" s="6">
        <v>7.1206666666666703</v>
      </c>
      <c r="AC143" s="6">
        <v>6.9648000000000003</v>
      </c>
      <c r="AD143" s="6">
        <v>6.9648000000000003</v>
      </c>
      <c r="AE143" s="6">
        <v>6.9903111111111098</v>
      </c>
      <c r="AF143" s="44">
        <v>6.8073027552051304</v>
      </c>
      <c r="AG143" s="45">
        <v>2.4</v>
      </c>
      <c r="AH143" s="6">
        <v>2.4</v>
      </c>
      <c r="AI143" s="6">
        <v>2.4</v>
      </c>
      <c r="AJ143" s="6">
        <v>2.4</v>
      </c>
      <c r="AK143" s="6">
        <v>2.4</v>
      </c>
      <c r="AL143" s="6">
        <v>2.4</v>
      </c>
      <c r="AM143" s="6">
        <v>2.4</v>
      </c>
      <c r="AN143" s="58">
        <v>2.4</v>
      </c>
      <c r="AO143" s="59">
        <v>2.4</v>
      </c>
      <c r="AP143" s="6">
        <v>2.4</v>
      </c>
      <c r="AQ143" s="6">
        <v>2</v>
      </c>
      <c r="AR143" s="6">
        <v>2</v>
      </c>
      <c r="AS143" s="6">
        <v>2</v>
      </c>
      <c r="AT143" s="6">
        <v>2</v>
      </c>
      <c r="AU143" s="44">
        <v>2</v>
      </c>
      <c r="AV143" s="45">
        <v>1.3</v>
      </c>
      <c r="AW143" s="6">
        <v>1.3</v>
      </c>
      <c r="AX143" s="6">
        <v>1.3</v>
      </c>
      <c r="AY143" s="6">
        <v>1.3</v>
      </c>
      <c r="AZ143" s="6">
        <v>1.3</v>
      </c>
      <c r="BA143" s="6">
        <v>1.3</v>
      </c>
      <c r="BB143" s="6">
        <v>1.3</v>
      </c>
      <c r="BC143" s="58">
        <v>1.3</v>
      </c>
      <c r="BD143" s="59">
        <v>1.3</v>
      </c>
      <c r="BE143" s="6">
        <v>1.3</v>
      </c>
      <c r="BF143" s="6">
        <v>1.3</v>
      </c>
      <c r="BG143" s="6">
        <v>1.3</v>
      </c>
      <c r="BH143" s="6">
        <v>1.3</v>
      </c>
      <c r="BI143" s="6">
        <v>1.3</v>
      </c>
      <c r="BJ143" s="44">
        <v>1.3</v>
      </c>
      <c r="BK143" s="45">
        <v>29.25</v>
      </c>
      <c r="BL143" s="6">
        <v>26.55</v>
      </c>
      <c r="BM143" s="6">
        <v>22.432666666666702</v>
      </c>
      <c r="BN143" s="6">
        <v>23.664666666666701</v>
      </c>
      <c r="BO143" s="6">
        <v>21.4876</v>
      </c>
      <c r="BP143" s="6">
        <v>17.900600000000001</v>
      </c>
      <c r="BQ143" s="6">
        <v>18.71</v>
      </c>
      <c r="BR143" s="58">
        <v>21.121833333333299</v>
      </c>
      <c r="BS143" s="59">
        <v>25.6446875</v>
      </c>
      <c r="BT143" s="6">
        <v>22.881416666666698</v>
      </c>
      <c r="BU143" s="6">
        <v>20.632666666666701</v>
      </c>
      <c r="BV143" s="6">
        <v>19.327200000000001</v>
      </c>
      <c r="BW143" s="6">
        <v>17.598400000000002</v>
      </c>
      <c r="BX143" s="6">
        <v>17.026488888888899</v>
      </c>
      <c r="BY143" s="7">
        <v>16.2133043296081</v>
      </c>
    </row>
    <row r="144" spans="2:77" x14ac:dyDescent="0.2">
      <c r="B144" s="28" t="s">
        <v>57</v>
      </c>
      <c r="C144" s="29">
        <v>12.63</v>
      </c>
      <c r="D144" s="6">
        <v>10.47</v>
      </c>
      <c r="E144" s="6">
        <v>7.31336507936508</v>
      </c>
      <c r="F144" s="6">
        <v>8.0240952380952404</v>
      </c>
      <c r="G144" s="6">
        <v>6.5415619047619096</v>
      </c>
      <c r="H144" s="6">
        <v>4.9773108571428599</v>
      </c>
      <c r="I144" s="6">
        <v>6.1800109890109898</v>
      </c>
      <c r="J144" s="58">
        <v>7.17106825396825</v>
      </c>
      <c r="K144" s="59">
        <v>7.83</v>
      </c>
      <c r="L144" s="6">
        <v>6.95</v>
      </c>
      <c r="M144" s="6">
        <v>6.7341333333333298</v>
      </c>
      <c r="N144" s="6">
        <v>6.4232399999999998</v>
      </c>
      <c r="O144" s="6">
        <v>6.4</v>
      </c>
      <c r="P144" s="6">
        <v>4.8</v>
      </c>
      <c r="Q144" s="44">
        <v>3.52</v>
      </c>
      <c r="R144" s="45">
        <v>6.69</v>
      </c>
      <c r="S144" s="6">
        <v>6.69</v>
      </c>
      <c r="T144" s="6">
        <v>6.69</v>
      </c>
      <c r="U144" s="6">
        <v>6.69</v>
      </c>
      <c r="V144" s="6">
        <v>6.69</v>
      </c>
      <c r="W144" s="6">
        <v>6.69</v>
      </c>
      <c r="X144" s="6">
        <v>6.69</v>
      </c>
      <c r="Y144" s="58">
        <v>6.69</v>
      </c>
      <c r="Z144" s="59">
        <v>6.69</v>
      </c>
      <c r="AA144" s="6">
        <v>6.69</v>
      </c>
      <c r="AB144" s="6">
        <v>6.69</v>
      </c>
      <c r="AC144" s="6">
        <v>6.26</v>
      </c>
      <c r="AD144" s="6">
        <v>6.1583399999999999</v>
      </c>
      <c r="AE144" s="6">
        <v>6.1924155555555602</v>
      </c>
      <c r="AF144" s="44">
        <v>5.9479686801668601</v>
      </c>
      <c r="AG144" s="45">
        <v>2.04</v>
      </c>
      <c r="AH144" s="6">
        <v>2.04</v>
      </c>
      <c r="AI144" s="6">
        <v>2.04</v>
      </c>
      <c r="AJ144" s="6">
        <v>2.04</v>
      </c>
      <c r="AK144" s="6">
        <v>2.04</v>
      </c>
      <c r="AL144" s="6">
        <v>2.04</v>
      </c>
      <c r="AM144" s="6">
        <v>2.04</v>
      </c>
      <c r="AN144" s="58">
        <v>2.04</v>
      </c>
      <c r="AO144" s="59">
        <v>2.04</v>
      </c>
      <c r="AP144" s="6">
        <v>2.04</v>
      </c>
      <c r="AQ144" s="6">
        <v>2.04</v>
      </c>
      <c r="AR144" s="6">
        <v>2.04</v>
      </c>
      <c r="AS144" s="6">
        <v>2.04</v>
      </c>
      <c r="AT144" s="6">
        <v>1.24</v>
      </c>
      <c r="AU144" s="44">
        <v>0.91500000000000004</v>
      </c>
      <c r="AV144" s="45">
        <v>1.3</v>
      </c>
      <c r="AW144" s="6">
        <v>1.3</v>
      </c>
      <c r="AX144" s="6">
        <v>1.3</v>
      </c>
      <c r="AY144" s="6">
        <v>1.3</v>
      </c>
      <c r="AZ144" s="6">
        <v>1.3</v>
      </c>
      <c r="BA144" s="6">
        <v>1.3</v>
      </c>
      <c r="BB144" s="6">
        <v>1.3</v>
      </c>
      <c r="BC144" s="58">
        <v>1.3</v>
      </c>
      <c r="BD144" s="59">
        <v>1.3</v>
      </c>
      <c r="BE144" s="6">
        <v>1.3</v>
      </c>
      <c r="BF144" s="6">
        <v>1.3</v>
      </c>
      <c r="BG144" s="6">
        <v>1.3</v>
      </c>
      <c r="BH144" s="6">
        <v>1.3</v>
      </c>
      <c r="BI144" s="6">
        <v>1.3</v>
      </c>
      <c r="BJ144" s="44">
        <v>1.3</v>
      </c>
      <c r="BK144" s="45">
        <v>22.66</v>
      </c>
      <c r="BL144" s="6">
        <v>20.5</v>
      </c>
      <c r="BM144" s="6">
        <v>17.3433650793651</v>
      </c>
      <c r="BN144" s="6">
        <v>18.054095238095201</v>
      </c>
      <c r="BO144" s="6">
        <v>16.5715619047619</v>
      </c>
      <c r="BP144" s="6">
        <v>15.007310857142899</v>
      </c>
      <c r="BQ144" s="6">
        <v>16.210010989011</v>
      </c>
      <c r="BR144" s="58">
        <v>17.201068253968302</v>
      </c>
      <c r="BS144" s="59">
        <v>17.86</v>
      </c>
      <c r="BT144" s="6">
        <v>16.98</v>
      </c>
      <c r="BU144" s="6">
        <v>16.764133333333302</v>
      </c>
      <c r="BV144" s="6">
        <v>16.023240000000001</v>
      </c>
      <c r="BW144" s="6">
        <v>15.898339999999999</v>
      </c>
      <c r="BX144" s="6">
        <v>13.5324155555556</v>
      </c>
      <c r="BY144" s="7">
        <v>11.682968680166899</v>
      </c>
    </row>
    <row r="145" spans="2:77" x14ac:dyDescent="0.2">
      <c r="B145" s="28" t="s">
        <v>56</v>
      </c>
      <c r="C145" s="29">
        <v>16.48</v>
      </c>
      <c r="D145" s="6">
        <v>13.743840000000001</v>
      </c>
      <c r="E145" s="6">
        <v>10.133244444444401</v>
      </c>
      <c r="F145" s="6">
        <v>11.687244444444399</v>
      </c>
      <c r="G145" s="6">
        <v>9.2914266666666698</v>
      </c>
      <c r="H145" s="6">
        <v>6.3137400000000001</v>
      </c>
      <c r="I145" s="6">
        <v>8.5007461538461495</v>
      </c>
      <c r="J145" s="58">
        <v>10.674774444444401</v>
      </c>
      <c r="K145" s="59">
        <v>11.328752083333301</v>
      </c>
      <c r="L145" s="6">
        <v>11.172699444444399</v>
      </c>
      <c r="M145" s="6">
        <v>9.1379055555555606</v>
      </c>
      <c r="N145" s="6">
        <v>7.8877883333333303</v>
      </c>
      <c r="O145" s="6">
        <v>6.05324666666667</v>
      </c>
      <c r="P145" s="6">
        <v>5.5585199999999997</v>
      </c>
      <c r="Q145" s="44">
        <v>4.7242601935506698</v>
      </c>
      <c r="R145" s="45">
        <v>10.4</v>
      </c>
      <c r="S145" s="6">
        <v>9.3924000000000003</v>
      </c>
      <c r="T145" s="6">
        <v>8.3068888888888903</v>
      </c>
      <c r="U145" s="6">
        <v>9.3718888888888898</v>
      </c>
      <c r="V145" s="6">
        <v>8.4244333333333294</v>
      </c>
      <c r="W145" s="6">
        <v>7.0217400000000003</v>
      </c>
      <c r="X145" s="6">
        <v>8.1025576923076894</v>
      </c>
      <c r="Y145" s="58">
        <v>9.3724805555555601</v>
      </c>
      <c r="Z145" s="59">
        <v>9.88577604166667</v>
      </c>
      <c r="AA145" s="6">
        <v>9.2861999999999991</v>
      </c>
      <c r="AB145" s="6">
        <v>8.5125555555555508</v>
      </c>
      <c r="AC145" s="6">
        <v>8.0182333333333293</v>
      </c>
      <c r="AD145" s="6">
        <v>8.0182333333333293</v>
      </c>
      <c r="AE145" s="6">
        <v>8.4166000000000007</v>
      </c>
      <c r="AF145" s="44">
        <v>7.9774609677533297</v>
      </c>
      <c r="AG145" s="45">
        <v>1.5</v>
      </c>
      <c r="AH145" s="6">
        <v>1.5</v>
      </c>
      <c r="AI145" s="6">
        <v>1.5</v>
      </c>
      <c r="AJ145" s="6">
        <v>1.5</v>
      </c>
      <c r="AK145" s="6">
        <v>1.5</v>
      </c>
      <c r="AL145" s="6">
        <v>1.5</v>
      </c>
      <c r="AM145" s="6">
        <v>1.5</v>
      </c>
      <c r="AN145" s="58">
        <v>1.5</v>
      </c>
      <c r="AO145" s="59">
        <v>1.5</v>
      </c>
      <c r="AP145" s="6">
        <v>0.88</v>
      </c>
      <c r="AQ145" s="6">
        <v>0.55000000000000004</v>
      </c>
      <c r="AR145" s="6">
        <v>0.55000000000000004</v>
      </c>
      <c r="AS145" s="6">
        <v>0.55000000000000004</v>
      </c>
      <c r="AT145" s="6">
        <v>0.2</v>
      </c>
      <c r="AU145" s="44">
        <v>0.04</v>
      </c>
      <c r="AV145" s="45">
        <v>1.3</v>
      </c>
      <c r="AW145" s="6">
        <v>1.3</v>
      </c>
      <c r="AX145" s="6">
        <v>1.3</v>
      </c>
      <c r="AY145" s="6">
        <v>1.3</v>
      </c>
      <c r="AZ145" s="6">
        <v>1.3</v>
      </c>
      <c r="BA145" s="6">
        <v>1.3</v>
      </c>
      <c r="BB145" s="6">
        <v>1.3</v>
      </c>
      <c r="BC145" s="58">
        <v>1.3</v>
      </c>
      <c r="BD145" s="59">
        <v>1.3</v>
      </c>
      <c r="BE145" s="6">
        <v>1.3</v>
      </c>
      <c r="BF145" s="6">
        <v>1.3</v>
      </c>
      <c r="BG145" s="6">
        <v>1.3</v>
      </c>
      <c r="BH145" s="6">
        <v>1.3</v>
      </c>
      <c r="BI145" s="6">
        <v>1.3</v>
      </c>
      <c r="BJ145" s="44">
        <v>1.3</v>
      </c>
      <c r="BK145" s="45">
        <v>29.68</v>
      </c>
      <c r="BL145" s="6">
        <v>25.936240000000002</v>
      </c>
      <c r="BM145" s="6">
        <v>21.240133333333301</v>
      </c>
      <c r="BN145" s="6">
        <v>23.8591333333333</v>
      </c>
      <c r="BO145" s="6">
        <v>20.51586</v>
      </c>
      <c r="BP145" s="6">
        <v>16.135480000000001</v>
      </c>
      <c r="BQ145" s="6">
        <v>19.403303846153801</v>
      </c>
      <c r="BR145" s="58">
        <v>22.847255000000001</v>
      </c>
      <c r="BS145" s="59">
        <v>24.014528124999998</v>
      </c>
      <c r="BT145" s="6">
        <v>22.638899444444402</v>
      </c>
      <c r="BU145" s="6">
        <v>19.5004611111111</v>
      </c>
      <c r="BV145" s="6">
        <v>17.756021666666701</v>
      </c>
      <c r="BW145" s="6">
        <v>15.921480000000001</v>
      </c>
      <c r="BX145" s="6">
        <v>15.47512</v>
      </c>
      <c r="BY145" s="7">
        <v>14.041721161304</v>
      </c>
    </row>
    <row r="146" spans="2:77" x14ac:dyDescent="0.2">
      <c r="B146" s="28" t="s">
        <v>55</v>
      </c>
      <c r="C146" s="29">
        <v>18.589434523809501</v>
      </c>
      <c r="D146" s="6">
        <v>15.2197142857143</v>
      </c>
      <c r="E146" s="6">
        <v>11.099841269841299</v>
      </c>
      <c r="F146" s="6">
        <v>12.7313650793651</v>
      </c>
      <c r="G146" s="6">
        <v>10.039961904761901</v>
      </c>
      <c r="H146" s="6">
        <v>7.1769885714285699</v>
      </c>
      <c r="I146" s="6">
        <v>6.0642747252747196</v>
      </c>
      <c r="J146" s="58">
        <v>11.451952380952401</v>
      </c>
      <c r="K146" s="59">
        <v>13.415625</v>
      </c>
      <c r="L146" s="6">
        <v>11.9726</v>
      </c>
      <c r="M146" s="6">
        <v>8.6419999999999995</v>
      </c>
      <c r="N146" s="6">
        <v>7.8575999999999997</v>
      </c>
      <c r="O146" s="6">
        <v>5.1089333333333302</v>
      </c>
      <c r="P146" s="6">
        <v>4.7695555555555602</v>
      </c>
      <c r="Q146" s="44">
        <v>4.2137504748239101</v>
      </c>
      <c r="R146" s="45">
        <v>6.7836309523809497</v>
      </c>
      <c r="S146" s="6">
        <v>6.74857142857143</v>
      </c>
      <c r="T146" s="6">
        <v>6.3269841269841303</v>
      </c>
      <c r="U146" s="6">
        <v>6.7679365079365104</v>
      </c>
      <c r="V146" s="6">
        <v>6.3864761904761904</v>
      </c>
      <c r="W146" s="6">
        <v>5.9759428571428597</v>
      </c>
      <c r="X146" s="6">
        <v>5.9568131868131902</v>
      </c>
      <c r="Y146" s="58">
        <v>6.7680952380952402</v>
      </c>
      <c r="Z146" s="59">
        <v>7.3312499999999998</v>
      </c>
      <c r="AA146" s="6">
        <v>7.298</v>
      </c>
      <c r="AB146" s="6">
        <v>4.5</v>
      </c>
      <c r="AC146" s="6">
        <v>4.5</v>
      </c>
      <c r="AD146" s="6">
        <v>4.5</v>
      </c>
      <c r="AE146" s="6">
        <v>4.5</v>
      </c>
      <c r="AF146" s="44">
        <v>4.5</v>
      </c>
      <c r="AG146" s="45">
        <v>0.9</v>
      </c>
      <c r="AH146" s="6">
        <v>0.57599999999999996</v>
      </c>
      <c r="AI146" s="6">
        <v>0.32</v>
      </c>
      <c r="AJ146" s="6">
        <v>0.32</v>
      </c>
      <c r="AK146" s="6">
        <v>0.192</v>
      </c>
      <c r="AL146" s="6">
        <v>5.7599999999999998E-2</v>
      </c>
      <c r="AM146" s="6">
        <v>0.11076923076923099</v>
      </c>
      <c r="AN146" s="58">
        <v>0.192</v>
      </c>
      <c r="AO146" s="59">
        <v>0.18</v>
      </c>
      <c r="AP146" s="6">
        <v>4.8000000000000001E-2</v>
      </c>
      <c r="AQ146" s="6">
        <v>9.5999999999999992E-3</v>
      </c>
      <c r="AR146" s="6">
        <v>2.8800000000000002E-3</v>
      </c>
      <c r="AS146" s="6">
        <v>2.8800000000000002E-3</v>
      </c>
      <c r="AT146" s="6">
        <v>9.6000000000000002E-4</v>
      </c>
      <c r="AU146" s="44">
        <v>1.92E-4</v>
      </c>
      <c r="AV146" s="45">
        <v>1.3</v>
      </c>
      <c r="AW146" s="6">
        <v>1.3</v>
      </c>
      <c r="AX146" s="6">
        <v>1.3</v>
      </c>
      <c r="AY146" s="6">
        <v>1.3</v>
      </c>
      <c r="AZ146" s="6">
        <v>1.3</v>
      </c>
      <c r="BA146" s="6">
        <v>1.3</v>
      </c>
      <c r="BB146" s="6">
        <v>1.3</v>
      </c>
      <c r="BC146" s="58">
        <v>1.3</v>
      </c>
      <c r="BD146" s="59">
        <v>1.3</v>
      </c>
      <c r="BE146" s="6">
        <v>1.3</v>
      </c>
      <c r="BF146" s="6">
        <v>1.3</v>
      </c>
      <c r="BG146" s="6">
        <v>1.3</v>
      </c>
      <c r="BH146" s="6">
        <v>1.3</v>
      </c>
      <c r="BI146" s="6">
        <v>1.3</v>
      </c>
      <c r="BJ146" s="44">
        <v>1.3</v>
      </c>
      <c r="BK146" s="45">
        <v>27.5730654761905</v>
      </c>
      <c r="BL146" s="6">
        <v>23.8442857142857</v>
      </c>
      <c r="BM146" s="6">
        <v>19.046825396825401</v>
      </c>
      <c r="BN146" s="6">
        <v>21.119301587301599</v>
      </c>
      <c r="BO146" s="6">
        <v>17.918438095238098</v>
      </c>
      <c r="BP146" s="6">
        <v>14.510531428571401</v>
      </c>
      <c r="BQ146" s="6">
        <v>13.431857142857099</v>
      </c>
      <c r="BR146" s="58">
        <v>19.712047619047599</v>
      </c>
      <c r="BS146" s="59">
        <v>22.226875</v>
      </c>
      <c r="BT146" s="6">
        <v>20.618600000000001</v>
      </c>
      <c r="BU146" s="6">
        <v>14.451599999999999</v>
      </c>
      <c r="BV146" s="6">
        <v>13.66048</v>
      </c>
      <c r="BW146" s="6">
        <v>10.911813333333299</v>
      </c>
      <c r="BX146" s="6">
        <v>10.5705155555556</v>
      </c>
      <c r="BY146" s="7">
        <v>10.013942474823899</v>
      </c>
    </row>
    <row r="147" spans="2:77" x14ac:dyDescent="0.2">
      <c r="B147" s="28" t="s">
        <v>54</v>
      </c>
      <c r="C147" s="29">
        <v>17.5</v>
      </c>
      <c r="D147" s="6">
        <v>13.255599999999999</v>
      </c>
      <c r="E147" s="6">
        <v>9.6086666666666698</v>
      </c>
      <c r="F147" s="6">
        <v>11.093666666666699</v>
      </c>
      <c r="G147" s="6">
        <v>8.7058999999999997</v>
      </c>
      <c r="H147" s="6">
        <v>5.3726500000000001</v>
      </c>
      <c r="I147" s="6">
        <v>6.8089423076923099</v>
      </c>
      <c r="J147" s="58">
        <v>10.027825</v>
      </c>
      <c r="K147" s="59">
        <v>10.643546875</v>
      </c>
      <c r="L147" s="6">
        <v>10.8130138888889</v>
      </c>
      <c r="M147" s="6">
        <v>8.1512499999999992</v>
      </c>
      <c r="N147" s="6">
        <v>7.7001249999999999</v>
      </c>
      <c r="O147" s="6">
        <v>5.0179999999999998</v>
      </c>
      <c r="P147" s="6">
        <v>4.5659999999999998</v>
      </c>
      <c r="Q147" s="44">
        <v>3.9834399999999999</v>
      </c>
      <c r="R147" s="45">
        <v>9</v>
      </c>
      <c r="S147" s="6">
        <v>7.8144</v>
      </c>
      <c r="T147" s="6">
        <v>6.6524444444444404</v>
      </c>
      <c r="U147" s="6">
        <v>7.7924444444444401</v>
      </c>
      <c r="V147" s="6">
        <v>6.7782666666666698</v>
      </c>
      <c r="W147" s="6">
        <v>5.6734799999999996</v>
      </c>
      <c r="X147" s="6">
        <v>7.0459230769230796</v>
      </c>
      <c r="Y147" s="58">
        <v>7.7930777777777802</v>
      </c>
      <c r="Z147" s="59">
        <v>8.3425208333333405</v>
      </c>
      <c r="AA147" s="6">
        <v>8.2068888888888907</v>
      </c>
      <c r="AB147" s="6">
        <v>8.1088888888888899</v>
      </c>
      <c r="AC147" s="6">
        <v>6.3636666666666697</v>
      </c>
      <c r="AD147" s="6">
        <v>6.8</v>
      </c>
      <c r="AE147" s="6">
        <v>6.8</v>
      </c>
      <c r="AF147" s="44">
        <v>6.8</v>
      </c>
      <c r="AG147" s="45">
        <v>1.06</v>
      </c>
      <c r="AH147" s="6">
        <v>1.06</v>
      </c>
      <c r="AI147" s="6">
        <v>1.06</v>
      </c>
      <c r="AJ147" s="6">
        <v>1.06</v>
      </c>
      <c r="AK147" s="6">
        <v>1.06</v>
      </c>
      <c r="AL147" s="6">
        <v>1.06</v>
      </c>
      <c r="AM147" s="6">
        <v>1.06</v>
      </c>
      <c r="AN147" s="58">
        <v>1.06</v>
      </c>
      <c r="AO147" s="59">
        <v>1.06</v>
      </c>
      <c r="AP147" s="6">
        <v>1.06</v>
      </c>
      <c r="AQ147" s="6">
        <v>1.06</v>
      </c>
      <c r="AR147" s="6">
        <v>1.06</v>
      </c>
      <c r="AS147" s="6">
        <v>1.06</v>
      </c>
      <c r="AT147" s="6">
        <v>1.06</v>
      </c>
      <c r="AU147" s="44">
        <v>1.06</v>
      </c>
      <c r="AV147" s="45">
        <v>1.3</v>
      </c>
      <c r="AW147" s="6">
        <v>1.3</v>
      </c>
      <c r="AX147" s="6">
        <v>1.3</v>
      </c>
      <c r="AY147" s="6">
        <v>1.3</v>
      </c>
      <c r="AZ147" s="6">
        <v>1.3</v>
      </c>
      <c r="BA147" s="6">
        <v>1.3</v>
      </c>
      <c r="BB147" s="6">
        <v>1.3</v>
      </c>
      <c r="BC147" s="58">
        <v>1.3</v>
      </c>
      <c r="BD147" s="59">
        <v>1.3</v>
      </c>
      <c r="BE147" s="6">
        <v>1.3</v>
      </c>
      <c r="BF147" s="6">
        <v>1.3</v>
      </c>
      <c r="BG147" s="6">
        <v>1.3</v>
      </c>
      <c r="BH147" s="6">
        <v>1.3</v>
      </c>
      <c r="BI147" s="6">
        <v>1.3</v>
      </c>
      <c r="BJ147" s="44">
        <v>1.3</v>
      </c>
      <c r="BK147" s="45">
        <v>28.86</v>
      </c>
      <c r="BL147" s="6">
        <v>23.43</v>
      </c>
      <c r="BM147" s="6">
        <v>18.621111111111102</v>
      </c>
      <c r="BN147" s="6">
        <v>21.246111111111102</v>
      </c>
      <c r="BO147" s="6">
        <v>17.844166666666698</v>
      </c>
      <c r="BP147" s="6">
        <v>13.406129999999999</v>
      </c>
      <c r="BQ147" s="6">
        <v>16.214865384615401</v>
      </c>
      <c r="BR147" s="58">
        <v>20.180902777777799</v>
      </c>
      <c r="BS147" s="59">
        <v>21.346067708333301</v>
      </c>
      <c r="BT147" s="6">
        <v>21.379902777777801</v>
      </c>
      <c r="BU147" s="6">
        <v>18.620138888888899</v>
      </c>
      <c r="BV147" s="6">
        <v>16.423791666666698</v>
      </c>
      <c r="BW147" s="6">
        <v>14.178000000000001</v>
      </c>
      <c r="BX147" s="6">
        <v>13.726000000000001</v>
      </c>
      <c r="BY147" s="7">
        <v>13.14344</v>
      </c>
    </row>
    <row r="148" spans="2:77" x14ac:dyDescent="0.2">
      <c r="B148" s="28" t="s">
        <v>53</v>
      </c>
      <c r="C148" s="29">
        <v>16.102388392857101</v>
      </c>
      <c r="D148" s="6">
        <v>13.2682857142857</v>
      </c>
      <c r="E148" s="6">
        <v>9.5223809523809493</v>
      </c>
      <c r="F148" s="6">
        <v>11.209023809523799</v>
      </c>
      <c r="G148" s="6">
        <v>8.6832714285714303</v>
      </c>
      <c r="H148" s="6">
        <v>5.9929814285714302</v>
      </c>
      <c r="I148" s="6">
        <v>8.4926978021977995</v>
      </c>
      <c r="J148" s="58">
        <v>10.142964285714299</v>
      </c>
      <c r="K148" s="59">
        <v>12.19703125</v>
      </c>
      <c r="L148" s="6">
        <v>10.969849999999999</v>
      </c>
      <c r="M148" s="6">
        <v>10.5646666666667</v>
      </c>
      <c r="N148" s="6">
        <v>9.3032333333333295</v>
      </c>
      <c r="O148" s="6">
        <v>6.2258533333333297</v>
      </c>
      <c r="P148" s="6">
        <v>5.7460222222222201</v>
      </c>
      <c r="Q148" s="44">
        <v>5.0236917604356996</v>
      </c>
      <c r="R148" s="45">
        <v>5.16395089285714</v>
      </c>
      <c r="S148" s="6">
        <v>5.1402857142857101</v>
      </c>
      <c r="T148" s="6">
        <v>4.8557142857142903</v>
      </c>
      <c r="U148" s="6">
        <v>5.1533571428571401</v>
      </c>
      <c r="V148" s="6">
        <v>4.8958714285714304</v>
      </c>
      <c r="W148" s="6">
        <v>4.61876142857143</v>
      </c>
      <c r="X148" s="6">
        <v>4.9816978021978002</v>
      </c>
      <c r="Y148" s="58">
        <v>5.15346428571429</v>
      </c>
      <c r="Z148" s="59">
        <v>5.5335937499999996</v>
      </c>
      <c r="AA148" s="6">
        <v>5.5111499999999998</v>
      </c>
      <c r="AB148" s="6">
        <v>5.5137</v>
      </c>
      <c r="AC148" s="6">
        <v>5.3686199999999999</v>
      </c>
      <c r="AD148" s="6">
        <v>5.2786200000000001</v>
      </c>
      <c r="AE148" s="6">
        <v>5.26295</v>
      </c>
      <c r="AF148" s="44">
        <v>5.0526627831007298</v>
      </c>
      <c r="AG148" s="45">
        <v>0.51</v>
      </c>
      <c r="AH148" s="6">
        <v>0.51</v>
      </c>
      <c r="AI148" s="6">
        <v>0.51</v>
      </c>
      <c r="AJ148" s="6">
        <v>0.51</v>
      </c>
      <c r="AK148" s="6">
        <v>0.51</v>
      </c>
      <c r="AL148" s="6">
        <v>0.51</v>
      </c>
      <c r="AM148" s="6">
        <v>0.51</v>
      </c>
      <c r="AN148" s="58">
        <v>0.51</v>
      </c>
      <c r="AO148" s="59">
        <v>0.51</v>
      </c>
      <c r="AP148" s="6">
        <v>0.51</v>
      </c>
      <c r="AQ148" s="6">
        <v>0.51</v>
      </c>
      <c r="AR148" s="6">
        <v>0.51</v>
      </c>
      <c r="AS148" s="6">
        <v>0.51</v>
      </c>
      <c r="AT148" s="6">
        <v>0.51</v>
      </c>
      <c r="AU148" s="44">
        <v>0.51</v>
      </c>
      <c r="AV148" s="45">
        <v>1.3</v>
      </c>
      <c r="AW148" s="6">
        <v>1.3</v>
      </c>
      <c r="AX148" s="6">
        <v>1.3</v>
      </c>
      <c r="AY148" s="6">
        <v>1.3</v>
      </c>
      <c r="AZ148" s="6">
        <v>1.3</v>
      </c>
      <c r="BA148" s="6">
        <v>1.3</v>
      </c>
      <c r="BB148" s="6">
        <v>1.3</v>
      </c>
      <c r="BC148" s="58">
        <v>1.3</v>
      </c>
      <c r="BD148" s="59">
        <v>1.3</v>
      </c>
      <c r="BE148" s="6">
        <v>1.3</v>
      </c>
      <c r="BF148" s="6">
        <v>1.3</v>
      </c>
      <c r="BG148" s="6">
        <v>1.3</v>
      </c>
      <c r="BH148" s="6">
        <v>1.3</v>
      </c>
      <c r="BI148" s="6">
        <v>1.3</v>
      </c>
      <c r="BJ148" s="44">
        <v>1.3</v>
      </c>
      <c r="BK148" s="45">
        <v>23.076339285714301</v>
      </c>
      <c r="BL148" s="6">
        <v>20.218571428571401</v>
      </c>
      <c r="BM148" s="6">
        <v>16.188095238095201</v>
      </c>
      <c r="BN148" s="6">
        <v>18.172380952381001</v>
      </c>
      <c r="BO148" s="6">
        <v>15.3891428571429</v>
      </c>
      <c r="BP148" s="6">
        <v>12.421742857142901</v>
      </c>
      <c r="BQ148" s="6">
        <v>15.2843956043956</v>
      </c>
      <c r="BR148" s="58">
        <v>17.106428571428602</v>
      </c>
      <c r="BS148" s="59">
        <v>19.540624999999999</v>
      </c>
      <c r="BT148" s="6">
        <v>18.291</v>
      </c>
      <c r="BU148" s="6">
        <v>17.888366666666698</v>
      </c>
      <c r="BV148" s="6">
        <v>16.481853333333301</v>
      </c>
      <c r="BW148" s="6">
        <v>13.3144733333333</v>
      </c>
      <c r="BX148" s="6">
        <v>12.8189722222222</v>
      </c>
      <c r="BY148" s="7">
        <v>11.886354543536401</v>
      </c>
    </row>
    <row r="149" spans="2:77" x14ac:dyDescent="0.2">
      <c r="B149" s="28" t="s">
        <v>52</v>
      </c>
      <c r="C149" s="29">
        <v>11.95</v>
      </c>
      <c r="D149" s="6">
        <v>9.7899999999999991</v>
      </c>
      <c r="E149" s="6">
        <v>8.0833333333333304</v>
      </c>
      <c r="F149" s="6">
        <v>8.0833333333333304</v>
      </c>
      <c r="G149" s="6">
        <v>7.23</v>
      </c>
      <c r="H149" s="6">
        <v>6.3339999999999996</v>
      </c>
      <c r="I149" s="6">
        <v>6.6884615384615396</v>
      </c>
      <c r="J149" s="58">
        <v>7.23</v>
      </c>
      <c r="K149" s="59">
        <v>7.15</v>
      </c>
      <c r="L149" s="6">
        <v>6.27</v>
      </c>
      <c r="M149" s="6">
        <v>7.76</v>
      </c>
      <c r="N149" s="6">
        <v>7.3639999999999999</v>
      </c>
      <c r="O149" s="6">
        <v>5.5960000000000001</v>
      </c>
      <c r="P149" s="6">
        <v>5.2519999999999998</v>
      </c>
      <c r="Q149" s="44">
        <v>4.7860800000000001</v>
      </c>
      <c r="R149" s="45">
        <v>4.8831249999999997</v>
      </c>
      <c r="S149" s="6">
        <v>4.8760000000000003</v>
      </c>
      <c r="T149" s="6">
        <v>4.4634444444444403</v>
      </c>
      <c r="U149" s="6">
        <v>4.8717777777777798</v>
      </c>
      <c r="V149" s="6">
        <v>4.4943999999999997</v>
      </c>
      <c r="W149" s="6">
        <v>4.4319600000000001</v>
      </c>
      <c r="X149" s="6">
        <v>4.8280000000000003</v>
      </c>
      <c r="Y149" s="58">
        <v>4.8709333333333298</v>
      </c>
      <c r="Z149" s="59">
        <v>4.8237500000000004</v>
      </c>
      <c r="AA149" s="6">
        <v>4.8949999999999996</v>
      </c>
      <c r="AB149" s="6">
        <v>4.4986666666666704</v>
      </c>
      <c r="AC149" s="6">
        <v>4.3835499999999996</v>
      </c>
      <c r="AD149" s="6">
        <v>4.3835499999999996</v>
      </c>
      <c r="AE149" s="6">
        <v>4.48895</v>
      </c>
      <c r="AF149" s="44">
        <v>4.3329736716655596</v>
      </c>
      <c r="AG149" s="45">
        <v>1.35</v>
      </c>
      <c r="AH149" s="6">
        <v>1.35</v>
      </c>
      <c r="AI149" s="6">
        <v>1.35</v>
      </c>
      <c r="AJ149" s="6">
        <v>1.35</v>
      </c>
      <c r="AK149" s="6">
        <v>1.35</v>
      </c>
      <c r="AL149" s="6">
        <v>1.35</v>
      </c>
      <c r="AM149" s="6">
        <v>1.35</v>
      </c>
      <c r="AN149" s="58">
        <v>1.35</v>
      </c>
      <c r="AO149" s="59">
        <v>1.35</v>
      </c>
      <c r="AP149" s="6">
        <v>1.35</v>
      </c>
      <c r="AQ149" s="6">
        <v>1.35</v>
      </c>
      <c r="AR149" s="6">
        <v>1.35</v>
      </c>
      <c r="AS149" s="6">
        <v>1.35</v>
      </c>
      <c r="AT149" s="6">
        <v>1.35</v>
      </c>
      <c r="AU149" s="44">
        <v>1.35</v>
      </c>
      <c r="AV149" s="45">
        <v>1.3</v>
      </c>
      <c r="AW149" s="6">
        <v>1.3</v>
      </c>
      <c r="AX149" s="6">
        <v>1.3</v>
      </c>
      <c r="AY149" s="6">
        <v>1.3</v>
      </c>
      <c r="AZ149" s="6">
        <v>1.3</v>
      </c>
      <c r="BA149" s="6">
        <v>1.3</v>
      </c>
      <c r="BB149" s="6">
        <v>1.3</v>
      </c>
      <c r="BC149" s="58">
        <v>1.3</v>
      </c>
      <c r="BD149" s="59">
        <v>1.3</v>
      </c>
      <c r="BE149" s="6">
        <v>1.3</v>
      </c>
      <c r="BF149" s="6">
        <v>1.3</v>
      </c>
      <c r="BG149" s="6">
        <v>1.3</v>
      </c>
      <c r="BH149" s="6">
        <v>1.3</v>
      </c>
      <c r="BI149" s="6">
        <v>1.3</v>
      </c>
      <c r="BJ149" s="44">
        <v>1.3</v>
      </c>
      <c r="BK149" s="45">
        <v>19.483125000000001</v>
      </c>
      <c r="BL149" s="6">
        <v>17.315999999999999</v>
      </c>
      <c r="BM149" s="6">
        <v>15.1967777777778</v>
      </c>
      <c r="BN149" s="6">
        <v>15.6051111111111</v>
      </c>
      <c r="BO149" s="6">
        <v>14.3744</v>
      </c>
      <c r="BP149" s="6">
        <v>13.41596</v>
      </c>
      <c r="BQ149" s="6">
        <v>14.166461538461499</v>
      </c>
      <c r="BR149" s="58">
        <v>14.7509333333333</v>
      </c>
      <c r="BS149" s="59">
        <v>14.623749999999999</v>
      </c>
      <c r="BT149" s="6">
        <v>13.815</v>
      </c>
      <c r="BU149" s="6">
        <v>14.908666666666701</v>
      </c>
      <c r="BV149" s="6">
        <v>14.397550000000001</v>
      </c>
      <c r="BW149" s="6">
        <v>12.62955</v>
      </c>
      <c r="BX149" s="6">
        <v>12.39095</v>
      </c>
      <c r="BY149" s="7">
        <v>11.769053671665599</v>
      </c>
    </row>
    <row r="150" spans="2:77" x14ac:dyDescent="0.2">
      <c r="B150" s="28" t="s">
        <v>51</v>
      </c>
      <c r="C150" s="29">
        <v>11.85</v>
      </c>
      <c r="D150" s="6">
        <v>9.69</v>
      </c>
      <c r="E150" s="6">
        <v>7.9833333333333298</v>
      </c>
      <c r="F150" s="6">
        <v>7.9833333333333298</v>
      </c>
      <c r="G150" s="6">
        <v>7.13</v>
      </c>
      <c r="H150" s="6">
        <v>6.234</v>
      </c>
      <c r="I150" s="6">
        <v>6.5884615384615399</v>
      </c>
      <c r="J150" s="58">
        <v>7.13</v>
      </c>
      <c r="K150" s="59">
        <v>7.05</v>
      </c>
      <c r="L150" s="6">
        <v>6.17</v>
      </c>
      <c r="M150" s="6">
        <v>7.86</v>
      </c>
      <c r="N150" s="6">
        <v>7.4640000000000004</v>
      </c>
      <c r="O150" s="6">
        <v>5.5960000000000001</v>
      </c>
      <c r="P150" s="6">
        <v>5.2519999999999998</v>
      </c>
      <c r="Q150" s="44">
        <v>4.7860800000000001</v>
      </c>
      <c r="R150" s="45">
        <v>5.0103125000000004</v>
      </c>
      <c r="S150" s="6">
        <v>5.0030000000000001</v>
      </c>
      <c r="T150" s="6">
        <v>4.6257777777777802</v>
      </c>
      <c r="U150" s="6">
        <v>4.9986666666666704</v>
      </c>
      <c r="V150" s="6">
        <v>4.6467999999999998</v>
      </c>
      <c r="W150" s="6">
        <v>4.5856685714285703</v>
      </c>
      <c r="X150" s="6">
        <v>4.9975384615384604</v>
      </c>
      <c r="Y150" s="58">
        <v>5.04226666666667</v>
      </c>
      <c r="Z150" s="59">
        <v>4.9493749999999999</v>
      </c>
      <c r="AA150" s="6">
        <v>5.0225</v>
      </c>
      <c r="AB150" s="6">
        <v>4.5256666666666696</v>
      </c>
      <c r="AC150" s="6">
        <v>4.4135</v>
      </c>
      <c r="AD150" s="6">
        <v>4.4135</v>
      </c>
      <c r="AE150" s="6">
        <v>4.5160999999999998</v>
      </c>
      <c r="AF150" s="44">
        <v>4.3640243298739199</v>
      </c>
      <c r="AG150" s="45">
        <v>0.95</v>
      </c>
      <c r="AH150" s="6">
        <v>0.95</v>
      </c>
      <c r="AI150" s="6">
        <v>0.95</v>
      </c>
      <c r="AJ150" s="6">
        <v>0.95</v>
      </c>
      <c r="AK150" s="6">
        <v>0.95</v>
      </c>
      <c r="AL150" s="6">
        <v>0.95</v>
      </c>
      <c r="AM150" s="6">
        <v>0.95</v>
      </c>
      <c r="AN150" s="58">
        <v>0.95</v>
      </c>
      <c r="AO150" s="59">
        <v>0.95</v>
      </c>
      <c r="AP150" s="6">
        <v>0.95</v>
      </c>
      <c r="AQ150" s="6">
        <v>0.95</v>
      </c>
      <c r="AR150" s="6">
        <v>0.95</v>
      </c>
      <c r="AS150" s="6">
        <v>0.95</v>
      </c>
      <c r="AT150" s="6">
        <v>0.95</v>
      </c>
      <c r="AU150" s="44">
        <v>0.95</v>
      </c>
      <c r="AV150" s="45">
        <v>1.3</v>
      </c>
      <c r="AW150" s="6">
        <v>1.3</v>
      </c>
      <c r="AX150" s="6">
        <v>1.3</v>
      </c>
      <c r="AY150" s="6">
        <v>1.3</v>
      </c>
      <c r="AZ150" s="6">
        <v>1.3</v>
      </c>
      <c r="BA150" s="6">
        <v>1.3</v>
      </c>
      <c r="BB150" s="6">
        <v>1.3</v>
      </c>
      <c r="BC150" s="58">
        <v>1.3</v>
      </c>
      <c r="BD150" s="59">
        <v>1.3</v>
      </c>
      <c r="BE150" s="6">
        <v>1.3</v>
      </c>
      <c r="BF150" s="6">
        <v>1.3</v>
      </c>
      <c r="BG150" s="6">
        <v>1.3</v>
      </c>
      <c r="BH150" s="6">
        <v>1.3</v>
      </c>
      <c r="BI150" s="6">
        <v>1.3</v>
      </c>
      <c r="BJ150" s="44">
        <v>1.3</v>
      </c>
      <c r="BK150" s="45">
        <v>19.110312499999999</v>
      </c>
      <c r="BL150" s="6">
        <v>16.943000000000001</v>
      </c>
      <c r="BM150" s="6">
        <v>14.859111111111099</v>
      </c>
      <c r="BN150" s="6">
        <v>15.231999999999999</v>
      </c>
      <c r="BO150" s="6">
        <v>14.0268</v>
      </c>
      <c r="BP150" s="6">
        <v>13.069668571428601</v>
      </c>
      <c r="BQ150" s="6">
        <v>13.836</v>
      </c>
      <c r="BR150" s="58">
        <v>14.422266666666699</v>
      </c>
      <c r="BS150" s="59">
        <v>14.249375000000001</v>
      </c>
      <c r="BT150" s="6">
        <v>13.442500000000001</v>
      </c>
      <c r="BU150" s="6">
        <v>14.635666666666699</v>
      </c>
      <c r="BV150" s="6">
        <v>14.1275</v>
      </c>
      <c r="BW150" s="6">
        <v>12.259499999999999</v>
      </c>
      <c r="BX150" s="6">
        <v>12.0181</v>
      </c>
      <c r="BY150" s="7">
        <v>11.4001043298739</v>
      </c>
    </row>
    <row r="151" spans="2:77" x14ac:dyDescent="0.2">
      <c r="B151" s="28" t="s">
        <v>50</v>
      </c>
      <c r="C151" s="29">
        <v>14.484999999999999</v>
      </c>
      <c r="D151" s="6">
        <v>11.8828</v>
      </c>
      <c r="E151" s="6">
        <v>8.4904444444444405</v>
      </c>
      <c r="F151" s="6">
        <v>9.8935555555555492</v>
      </c>
      <c r="G151" s="6">
        <v>7.6689333333333298</v>
      </c>
      <c r="H151" s="6">
        <v>5.2756800000000004</v>
      </c>
      <c r="I151" s="6">
        <v>7.36415384615385</v>
      </c>
      <c r="J151" s="58">
        <v>8.9344666666666708</v>
      </c>
      <c r="K151" s="59">
        <v>9.3000000000000007</v>
      </c>
      <c r="L151" s="6">
        <v>8.2576333333333292</v>
      </c>
      <c r="M151" s="6">
        <v>7.8993333333333302</v>
      </c>
      <c r="N151" s="6">
        <v>7.2492000000000001</v>
      </c>
      <c r="O151" s="6">
        <v>5.4687999999999999</v>
      </c>
      <c r="P151" s="6">
        <v>5.36933333333333</v>
      </c>
      <c r="Q151" s="44">
        <v>4.7174457731652302</v>
      </c>
      <c r="R151" s="45">
        <v>8.52</v>
      </c>
      <c r="S151" s="6">
        <v>8.3856000000000002</v>
      </c>
      <c r="T151" s="6">
        <v>7.23644444444444</v>
      </c>
      <c r="U151" s="6">
        <v>8.3315555555555605</v>
      </c>
      <c r="V151" s="6">
        <v>7.34453333333333</v>
      </c>
      <c r="W151" s="6">
        <v>6.2633599999999996</v>
      </c>
      <c r="X151" s="6">
        <v>7.5821538461538402</v>
      </c>
      <c r="Y151" s="58">
        <v>8.3322666666666692</v>
      </c>
      <c r="Z151" s="59">
        <v>8.6999999999999993</v>
      </c>
      <c r="AA151" s="6">
        <v>8.6469333333333296</v>
      </c>
      <c r="AB151" s="6">
        <v>7.0326666666666702</v>
      </c>
      <c r="AC151" s="6">
        <v>6.4611999999999998</v>
      </c>
      <c r="AD151" s="6">
        <v>6.4611999999999998</v>
      </c>
      <c r="AE151" s="6">
        <v>6.6413333333333302</v>
      </c>
      <c r="AF151" s="44">
        <v>5.9499205074983399</v>
      </c>
      <c r="AG151" s="45">
        <v>1.4490000000000001</v>
      </c>
      <c r="AH151" s="6">
        <v>1.1879999999999999</v>
      </c>
      <c r="AI151" s="6">
        <v>0.84899999999999998</v>
      </c>
      <c r="AJ151" s="6">
        <v>0.98899999999999999</v>
      </c>
      <c r="AK151" s="6">
        <v>0.76700000000000002</v>
      </c>
      <c r="AL151" s="6">
        <v>0.52800000000000002</v>
      </c>
      <c r="AM151" s="6">
        <v>0.73599999999999999</v>
      </c>
      <c r="AN151" s="58">
        <v>0.89300000000000002</v>
      </c>
      <c r="AO151" s="59">
        <v>0.93</v>
      </c>
      <c r="AP151" s="6">
        <v>0.82599999999999996</v>
      </c>
      <c r="AQ151" s="6">
        <v>0.79</v>
      </c>
      <c r="AR151" s="6">
        <v>0.72499999999999998</v>
      </c>
      <c r="AS151" s="6">
        <v>0.41025</v>
      </c>
      <c r="AT151" s="6">
        <v>0.40275</v>
      </c>
      <c r="AU151" s="44">
        <v>0.35399999999999998</v>
      </c>
      <c r="AV151" s="45">
        <v>1.3</v>
      </c>
      <c r="AW151" s="6">
        <v>1.3</v>
      </c>
      <c r="AX151" s="6">
        <v>1.3</v>
      </c>
      <c r="AY151" s="6">
        <v>1.3</v>
      </c>
      <c r="AZ151" s="6">
        <v>1.3</v>
      </c>
      <c r="BA151" s="6">
        <v>1.3</v>
      </c>
      <c r="BB151" s="6">
        <v>1.3</v>
      </c>
      <c r="BC151" s="58">
        <v>1.3</v>
      </c>
      <c r="BD151" s="59">
        <v>1.3</v>
      </c>
      <c r="BE151" s="6">
        <v>1.3</v>
      </c>
      <c r="BF151" s="6">
        <v>1.3</v>
      </c>
      <c r="BG151" s="6">
        <v>1.3</v>
      </c>
      <c r="BH151" s="6">
        <v>1.3</v>
      </c>
      <c r="BI151" s="6">
        <v>1.3</v>
      </c>
      <c r="BJ151" s="44">
        <v>1.3</v>
      </c>
      <c r="BK151" s="45">
        <v>25.754000000000001</v>
      </c>
      <c r="BL151" s="6">
        <v>22.756399999999999</v>
      </c>
      <c r="BM151" s="6">
        <v>17.875888888888898</v>
      </c>
      <c r="BN151" s="6">
        <v>20.514111111111099</v>
      </c>
      <c r="BO151" s="6">
        <v>17.080466666666702</v>
      </c>
      <c r="BP151" s="6">
        <v>13.367039999999999</v>
      </c>
      <c r="BQ151" s="6">
        <v>16.9823076923077</v>
      </c>
      <c r="BR151" s="58">
        <v>19.4597333333333</v>
      </c>
      <c r="BS151" s="59">
        <v>20.23</v>
      </c>
      <c r="BT151" s="6">
        <v>19.030566666666701</v>
      </c>
      <c r="BU151" s="6">
        <v>17.021999999999998</v>
      </c>
      <c r="BV151" s="6">
        <v>15.7354</v>
      </c>
      <c r="BW151" s="6">
        <v>13.64025</v>
      </c>
      <c r="BX151" s="6">
        <v>13.713416666666699</v>
      </c>
      <c r="BY151" s="7">
        <v>12.3213662806636</v>
      </c>
    </row>
    <row r="152" spans="2:77" x14ac:dyDescent="0.2">
      <c r="B152" s="28" t="s">
        <v>49</v>
      </c>
      <c r="C152" s="29">
        <v>14.261160714285699</v>
      </c>
      <c r="D152" s="6">
        <v>11.5228571428571</v>
      </c>
      <c r="E152" s="6">
        <v>8.6238095238095198</v>
      </c>
      <c r="F152" s="6">
        <v>9.4666666666666703</v>
      </c>
      <c r="G152" s="6">
        <v>7.6911904761904797</v>
      </c>
      <c r="H152" s="6">
        <v>5.80592857142857</v>
      </c>
      <c r="I152" s="6">
        <v>7.2792582417582397</v>
      </c>
      <c r="J152" s="58">
        <v>8.4001785714285706</v>
      </c>
      <c r="K152" s="59">
        <v>9.8117187500000007</v>
      </c>
      <c r="L152" s="6">
        <v>8.6513166666666699</v>
      </c>
      <c r="M152" s="6">
        <v>7.76</v>
      </c>
      <c r="N152" s="6">
        <v>6.9729999999999999</v>
      </c>
      <c r="O152" s="6">
        <v>6.2832666666666697</v>
      </c>
      <c r="P152" s="6">
        <v>5.7567777777777804</v>
      </c>
      <c r="Q152" s="44">
        <v>5.0093945215888498</v>
      </c>
      <c r="R152" s="45">
        <v>6.6392857142857196</v>
      </c>
      <c r="S152" s="6">
        <v>6.6188571428571397</v>
      </c>
      <c r="T152" s="6">
        <v>6.2104761904761903</v>
      </c>
      <c r="U152" s="6">
        <v>6.66</v>
      </c>
      <c r="V152" s="6">
        <v>6.2794285714285696</v>
      </c>
      <c r="W152" s="6">
        <v>5.8738285714285698</v>
      </c>
      <c r="X152" s="6">
        <v>6.4232967032967103</v>
      </c>
      <c r="Y152" s="58">
        <v>6.6600952380952396</v>
      </c>
      <c r="Z152" s="59">
        <v>7.4662499999999996</v>
      </c>
      <c r="AA152" s="6">
        <v>6.4980000000000002</v>
      </c>
      <c r="AB152" s="6">
        <v>6.3013333333333303</v>
      </c>
      <c r="AC152" s="6">
        <v>6.0270666666666699</v>
      </c>
      <c r="AD152" s="6">
        <v>6.0270666666666699</v>
      </c>
      <c r="AE152" s="6">
        <v>6.0837777777777804</v>
      </c>
      <c r="AF152" s="44">
        <v>5.7829138057657499</v>
      </c>
      <c r="AG152" s="45">
        <v>0.4</v>
      </c>
      <c r="AH152" s="6">
        <v>0.4</v>
      </c>
      <c r="AI152" s="6">
        <v>0.4</v>
      </c>
      <c r="AJ152" s="6">
        <v>0.4</v>
      </c>
      <c r="AK152" s="6">
        <v>0.4</v>
      </c>
      <c r="AL152" s="6">
        <v>0.4</v>
      </c>
      <c r="AM152" s="6">
        <v>0.4</v>
      </c>
      <c r="AN152" s="58">
        <v>0.4</v>
      </c>
      <c r="AO152" s="59">
        <v>0.4</v>
      </c>
      <c r="AP152" s="6">
        <v>0.4</v>
      </c>
      <c r="AQ152" s="6">
        <v>0.4</v>
      </c>
      <c r="AR152" s="6">
        <v>0.4</v>
      </c>
      <c r="AS152" s="6">
        <v>0.4</v>
      </c>
      <c r="AT152" s="6">
        <v>0.4</v>
      </c>
      <c r="AU152" s="44">
        <v>0.4</v>
      </c>
      <c r="AV152" s="45">
        <v>1.3</v>
      </c>
      <c r="AW152" s="6">
        <v>1.3</v>
      </c>
      <c r="AX152" s="6">
        <v>1.3</v>
      </c>
      <c r="AY152" s="6">
        <v>1.3</v>
      </c>
      <c r="AZ152" s="6">
        <v>1.3</v>
      </c>
      <c r="BA152" s="6">
        <v>1.3</v>
      </c>
      <c r="BB152" s="6">
        <v>1.3</v>
      </c>
      <c r="BC152" s="58">
        <v>1.3</v>
      </c>
      <c r="BD152" s="59">
        <v>1.3</v>
      </c>
      <c r="BE152" s="6">
        <v>1.3</v>
      </c>
      <c r="BF152" s="6">
        <v>1.3</v>
      </c>
      <c r="BG152" s="6">
        <v>1.3</v>
      </c>
      <c r="BH152" s="6">
        <v>1.3</v>
      </c>
      <c r="BI152" s="6">
        <v>1.3</v>
      </c>
      <c r="BJ152" s="44">
        <v>1.3</v>
      </c>
      <c r="BK152" s="45">
        <v>22.600446428571399</v>
      </c>
      <c r="BL152" s="6">
        <v>19.8417142857143</v>
      </c>
      <c r="BM152" s="6">
        <v>16.534285714285701</v>
      </c>
      <c r="BN152" s="6">
        <v>17.8266666666667</v>
      </c>
      <c r="BO152" s="6">
        <v>15.6706190476191</v>
      </c>
      <c r="BP152" s="6">
        <v>13.3797571428571</v>
      </c>
      <c r="BQ152" s="6">
        <v>15.4025549450549</v>
      </c>
      <c r="BR152" s="58">
        <v>16.760273809523799</v>
      </c>
      <c r="BS152" s="59">
        <v>18.977968749999999</v>
      </c>
      <c r="BT152" s="6">
        <v>16.849316666666699</v>
      </c>
      <c r="BU152" s="6">
        <v>15.761333333333299</v>
      </c>
      <c r="BV152" s="6">
        <v>14.7000666666667</v>
      </c>
      <c r="BW152" s="6">
        <v>14.0103333333333</v>
      </c>
      <c r="BX152" s="6">
        <v>13.540555555555599</v>
      </c>
      <c r="BY152" s="7">
        <v>12.4923083273546</v>
      </c>
    </row>
    <row r="153" spans="2:77" x14ac:dyDescent="0.2">
      <c r="B153" s="28" t="s">
        <v>48</v>
      </c>
      <c r="C153" s="29">
        <v>9.328125</v>
      </c>
      <c r="D153" s="6">
        <v>7.9782000000000002</v>
      </c>
      <c r="E153" s="6">
        <v>7.5686666666666698</v>
      </c>
      <c r="F153" s="6">
        <v>6.9449333333333296</v>
      </c>
      <c r="G153" s="6">
        <v>5.1866666666666701</v>
      </c>
      <c r="H153" s="6">
        <v>4.8004444444444401</v>
      </c>
      <c r="I153" s="6">
        <v>4.1576080935298902</v>
      </c>
      <c r="J153" s="58">
        <v>16.035267857142902</v>
      </c>
      <c r="K153" s="59">
        <v>12.7637142857143</v>
      </c>
      <c r="L153" s="6">
        <v>9.8242857142857094</v>
      </c>
      <c r="M153" s="6">
        <v>10.221142857142899</v>
      </c>
      <c r="N153" s="6">
        <v>8.59782857142857</v>
      </c>
      <c r="O153" s="6">
        <v>6.8843485714285704</v>
      </c>
      <c r="P153" s="6">
        <v>7.8999560439560401</v>
      </c>
      <c r="Q153" s="44">
        <v>8.9412857142857192</v>
      </c>
      <c r="R153" s="45">
        <v>6.8203125</v>
      </c>
      <c r="S153" s="6">
        <v>6.7721</v>
      </c>
      <c r="T153" s="6">
        <v>6.0286666666666697</v>
      </c>
      <c r="U153" s="6">
        <v>5.7419333333333302</v>
      </c>
      <c r="V153" s="6">
        <v>5.4716666666666702</v>
      </c>
      <c r="W153" s="6">
        <v>5.5361111111111097</v>
      </c>
      <c r="X153" s="6">
        <v>5.1942202338247201</v>
      </c>
      <c r="Y153" s="58">
        <v>6.0262648809523798</v>
      </c>
      <c r="Z153" s="59">
        <v>5.9754285714285702</v>
      </c>
      <c r="AA153" s="6">
        <v>5.3641269841269796</v>
      </c>
      <c r="AB153" s="6">
        <v>6.0035079365079396</v>
      </c>
      <c r="AC153" s="6">
        <v>5.4503904761904796</v>
      </c>
      <c r="AD153" s="6">
        <v>4.8551171428571402</v>
      </c>
      <c r="AE153" s="6">
        <v>5.6347582417582398</v>
      </c>
      <c r="AF153" s="44">
        <v>6.0037380952381003</v>
      </c>
      <c r="AG153" s="45">
        <v>0.5</v>
      </c>
      <c r="AH153" s="6">
        <v>0.5</v>
      </c>
      <c r="AI153" s="6">
        <v>0.5</v>
      </c>
      <c r="AJ153" s="6">
        <v>0.5</v>
      </c>
      <c r="AK153" s="6">
        <v>0.5</v>
      </c>
      <c r="AL153" s="6">
        <v>0.5</v>
      </c>
      <c r="AM153" s="6">
        <v>0.5</v>
      </c>
      <c r="AN153" s="58">
        <v>0.5</v>
      </c>
      <c r="AO153" s="59">
        <v>0.5</v>
      </c>
      <c r="AP153" s="6">
        <v>0.5</v>
      </c>
      <c r="AQ153" s="6">
        <v>0.5</v>
      </c>
      <c r="AR153" s="6">
        <v>0.5</v>
      </c>
      <c r="AS153" s="6">
        <v>0.5</v>
      </c>
      <c r="AT153" s="6">
        <v>0.5</v>
      </c>
      <c r="AU153" s="44">
        <v>0.5</v>
      </c>
      <c r="AV153" s="45">
        <v>1.3</v>
      </c>
      <c r="AW153" s="6">
        <v>1.3</v>
      </c>
      <c r="AX153" s="6">
        <v>1.3</v>
      </c>
      <c r="AY153" s="6">
        <v>1.3</v>
      </c>
      <c r="AZ153" s="6">
        <v>1.3</v>
      </c>
      <c r="BA153" s="6">
        <v>1.3</v>
      </c>
      <c r="BB153" s="6">
        <v>1.3</v>
      </c>
      <c r="BC153" s="58">
        <v>1.3</v>
      </c>
      <c r="BD153" s="59">
        <v>1.3</v>
      </c>
      <c r="BE153" s="6">
        <v>1.3</v>
      </c>
      <c r="BF153" s="6">
        <v>1.3</v>
      </c>
      <c r="BG153" s="6">
        <v>1.3</v>
      </c>
      <c r="BH153" s="6">
        <v>1.3</v>
      </c>
      <c r="BI153" s="6">
        <v>1.3</v>
      </c>
      <c r="BJ153" s="44">
        <v>1.3</v>
      </c>
      <c r="BK153" s="45">
        <v>17.948437500000001</v>
      </c>
      <c r="BL153" s="6">
        <v>16.5503</v>
      </c>
      <c r="BM153" s="6">
        <v>15.3973333333333</v>
      </c>
      <c r="BN153" s="6">
        <v>14.4868666666667</v>
      </c>
      <c r="BO153" s="6">
        <v>12.4583333333333</v>
      </c>
      <c r="BP153" s="6">
        <v>12.136555555555599</v>
      </c>
      <c r="BQ153" s="6">
        <v>11.1518283273546</v>
      </c>
      <c r="BR153" s="58">
        <v>23.8615327380952</v>
      </c>
      <c r="BS153" s="59">
        <v>20.539142857142899</v>
      </c>
      <c r="BT153" s="6">
        <v>16.988412698412699</v>
      </c>
      <c r="BU153" s="6">
        <v>18.0246507936508</v>
      </c>
      <c r="BV153" s="6">
        <v>15.8482190476191</v>
      </c>
      <c r="BW153" s="6">
        <v>13.539465714285701</v>
      </c>
      <c r="BX153" s="6">
        <v>15.3347142857143</v>
      </c>
      <c r="BY153" s="7">
        <v>16.745023809523801</v>
      </c>
    </row>
    <row r="154" spans="2:77" x14ac:dyDescent="0.2">
      <c r="B154" s="28" t="s">
        <v>47</v>
      </c>
      <c r="C154" s="29">
        <v>17.441517857142902</v>
      </c>
      <c r="D154" s="6">
        <v>14.1734285714286</v>
      </c>
      <c r="E154" s="6">
        <v>11.051904761904799</v>
      </c>
      <c r="F154" s="6">
        <v>11.67</v>
      </c>
      <c r="G154" s="6">
        <v>9.8667142857142895</v>
      </c>
      <c r="H154" s="6">
        <v>7.9090942857142901</v>
      </c>
      <c r="I154" s="6">
        <v>7.3837362637362602</v>
      </c>
      <c r="J154" s="58">
        <v>10.390130952381</v>
      </c>
      <c r="K154" s="59">
        <v>11.37859375</v>
      </c>
      <c r="L154" s="6">
        <v>7.4282000000000004</v>
      </c>
      <c r="M154" s="6">
        <v>5.5358166666666699</v>
      </c>
      <c r="N154" s="6">
        <v>5.01417</v>
      </c>
      <c r="O154" s="6">
        <v>2.98848</v>
      </c>
      <c r="P154" s="6">
        <v>2.8530044444444398</v>
      </c>
      <c r="Q154" s="44">
        <v>2.7540824679686202</v>
      </c>
      <c r="R154" s="45">
        <v>5.6044642857142799</v>
      </c>
      <c r="S154" s="6">
        <v>5.5891428571428596</v>
      </c>
      <c r="T154" s="6">
        <v>5.2828571428571403</v>
      </c>
      <c r="U154" s="6">
        <v>5.62</v>
      </c>
      <c r="V154" s="6">
        <v>5.3345714285714303</v>
      </c>
      <c r="W154" s="6">
        <v>5.0303714285714296</v>
      </c>
      <c r="X154" s="6">
        <v>5.1424725274725303</v>
      </c>
      <c r="Y154" s="58">
        <v>5.6200714285714302</v>
      </c>
      <c r="Z154" s="59">
        <v>6.2246874999999999</v>
      </c>
      <c r="AA154" s="6">
        <v>5.7549333333333301</v>
      </c>
      <c r="AB154" s="6">
        <v>4.9000000000000004</v>
      </c>
      <c r="AC154" s="6">
        <v>4.9000000000000004</v>
      </c>
      <c r="AD154" s="6">
        <v>4.9000000000000004</v>
      </c>
      <c r="AE154" s="6">
        <v>4.9000000000000004</v>
      </c>
      <c r="AF154" s="44">
        <v>4.9000000000000004</v>
      </c>
      <c r="AG154" s="45">
        <v>0.4</v>
      </c>
      <c r="AH154" s="6">
        <v>0.4</v>
      </c>
      <c r="AI154" s="6">
        <v>0.4</v>
      </c>
      <c r="AJ154" s="6">
        <v>0.4</v>
      </c>
      <c r="AK154" s="6">
        <v>0.4</v>
      </c>
      <c r="AL154" s="6">
        <v>0.4</v>
      </c>
      <c r="AM154" s="6">
        <v>0.4</v>
      </c>
      <c r="AN154" s="58">
        <v>0.4</v>
      </c>
      <c r="AO154" s="59">
        <v>0.4</v>
      </c>
      <c r="AP154" s="6">
        <v>0.4</v>
      </c>
      <c r="AQ154" s="6">
        <v>0.4</v>
      </c>
      <c r="AR154" s="6">
        <v>0.4</v>
      </c>
      <c r="AS154" s="6">
        <v>0.4</v>
      </c>
      <c r="AT154" s="6">
        <v>0.4</v>
      </c>
      <c r="AU154" s="44">
        <v>0.4</v>
      </c>
      <c r="AV154" s="45">
        <v>1.3</v>
      </c>
      <c r="AW154" s="6">
        <v>1.3</v>
      </c>
      <c r="AX154" s="6">
        <v>1.3</v>
      </c>
      <c r="AY154" s="6">
        <v>1.3</v>
      </c>
      <c r="AZ154" s="6">
        <v>1.3</v>
      </c>
      <c r="BA154" s="6">
        <v>1.3</v>
      </c>
      <c r="BB154" s="6">
        <v>1.3</v>
      </c>
      <c r="BC154" s="58">
        <v>1.3</v>
      </c>
      <c r="BD154" s="59">
        <v>1.3</v>
      </c>
      <c r="BE154" s="6">
        <v>1.3</v>
      </c>
      <c r="BF154" s="6">
        <v>1.3</v>
      </c>
      <c r="BG154" s="6">
        <v>1.3</v>
      </c>
      <c r="BH154" s="6">
        <v>1.3</v>
      </c>
      <c r="BI154" s="6">
        <v>1.3</v>
      </c>
      <c r="BJ154" s="44">
        <v>1.3</v>
      </c>
      <c r="BK154" s="45">
        <v>24.745982142857098</v>
      </c>
      <c r="BL154" s="6">
        <v>21.462571428571401</v>
      </c>
      <c r="BM154" s="6">
        <v>18.034761904761901</v>
      </c>
      <c r="BN154" s="6">
        <v>18.989999999999998</v>
      </c>
      <c r="BO154" s="6">
        <v>16.901285714285699</v>
      </c>
      <c r="BP154" s="6">
        <v>14.6394657142857</v>
      </c>
      <c r="BQ154" s="6">
        <v>14.2262087912088</v>
      </c>
      <c r="BR154" s="58">
        <v>17.710202380952399</v>
      </c>
      <c r="BS154" s="59">
        <v>19.303281250000001</v>
      </c>
      <c r="BT154" s="6">
        <v>14.8831333333333</v>
      </c>
      <c r="BU154" s="6">
        <v>12.135816666666701</v>
      </c>
      <c r="BV154" s="6">
        <v>11.61417</v>
      </c>
      <c r="BW154" s="6">
        <v>9.5884800000000006</v>
      </c>
      <c r="BX154" s="6">
        <v>9.4530044444444492</v>
      </c>
      <c r="BY154" s="7">
        <v>9.3540824679686203</v>
      </c>
    </row>
    <row r="155" spans="2:77" x14ac:dyDescent="0.2">
      <c r="B155" s="28" t="s">
        <v>46</v>
      </c>
      <c r="C155" s="29">
        <v>11.811026785714301</v>
      </c>
      <c r="D155" s="6">
        <v>9.9753714285714299</v>
      </c>
      <c r="E155" s="6">
        <v>8.0752063492063506</v>
      </c>
      <c r="F155" s="6">
        <v>8.5691587301587298</v>
      </c>
      <c r="G155" s="6">
        <v>7.42852380952381</v>
      </c>
      <c r="H155" s="6">
        <v>6.21855714285714</v>
      </c>
      <c r="I155" s="6">
        <v>7.1128571428571403</v>
      </c>
      <c r="J155" s="58">
        <v>7.8582428571428604</v>
      </c>
      <c r="K155" s="59">
        <v>8.3000677083333301</v>
      </c>
      <c r="L155" s="6">
        <v>7.5257486111111103</v>
      </c>
      <c r="M155" s="6">
        <v>7.2612500000000004</v>
      </c>
      <c r="N155" s="6">
        <v>6.4844749999999998</v>
      </c>
      <c r="O155" s="6">
        <v>5.0430999999999999</v>
      </c>
      <c r="P155" s="6">
        <v>4.8688333333333302</v>
      </c>
      <c r="Q155" s="44">
        <v>4.49611324788349</v>
      </c>
      <c r="R155" s="45">
        <v>5.3961607142857098</v>
      </c>
      <c r="S155" s="6">
        <v>5.3770285714285704</v>
      </c>
      <c r="T155" s="6">
        <v>5.1205714285714299</v>
      </c>
      <c r="U155" s="6">
        <v>5.3856190476190502</v>
      </c>
      <c r="V155" s="6">
        <v>5.1551428571428604</v>
      </c>
      <c r="W155" s="6">
        <v>4.9065428571428598</v>
      </c>
      <c r="X155" s="6">
        <v>5.2284725274725297</v>
      </c>
      <c r="Y155" s="58">
        <v>5.3857238095238102</v>
      </c>
      <c r="Z155" s="59">
        <v>5.6585729166666701</v>
      </c>
      <c r="AA155" s="6">
        <v>5.6365805555555504</v>
      </c>
      <c r="AB155" s="6">
        <v>5.6647222222222204</v>
      </c>
      <c r="AC155" s="6">
        <v>5.5206833333333298</v>
      </c>
      <c r="AD155" s="6">
        <v>5.5206833333333298</v>
      </c>
      <c r="AE155" s="6">
        <v>5.5678611111111103</v>
      </c>
      <c r="AF155" s="44">
        <v>5.4272076211197202</v>
      </c>
      <c r="AG155" s="45">
        <v>0.28000000000000003</v>
      </c>
      <c r="AH155" s="6">
        <v>0.28000000000000003</v>
      </c>
      <c r="AI155" s="6">
        <v>0.28000000000000003</v>
      </c>
      <c r="AJ155" s="6">
        <v>0.28000000000000003</v>
      </c>
      <c r="AK155" s="6">
        <v>0.28000000000000003</v>
      </c>
      <c r="AL155" s="6">
        <v>0.28000000000000003</v>
      </c>
      <c r="AM155" s="6">
        <v>0.28000000000000003</v>
      </c>
      <c r="AN155" s="58">
        <v>0.28000000000000003</v>
      </c>
      <c r="AO155" s="59">
        <v>0.28000000000000003</v>
      </c>
      <c r="AP155" s="6">
        <v>0.28000000000000003</v>
      </c>
      <c r="AQ155" s="6">
        <v>0.28000000000000003</v>
      </c>
      <c r="AR155" s="6">
        <v>0.28000000000000003</v>
      </c>
      <c r="AS155" s="6">
        <v>0.28000000000000003</v>
      </c>
      <c r="AT155" s="6">
        <v>0.28000000000000003</v>
      </c>
      <c r="AU155" s="44">
        <v>0.28000000000000003</v>
      </c>
      <c r="AV155" s="45">
        <v>1.3</v>
      </c>
      <c r="AW155" s="6">
        <v>1.3</v>
      </c>
      <c r="AX155" s="6">
        <v>1.3</v>
      </c>
      <c r="AY155" s="6">
        <v>1.3</v>
      </c>
      <c r="AZ155" s="6">
        <v>1.3</v>
      </c>
      <c r="BA155" s="6">
        <v>1.3</v>
      </c>
      <c r="BB155" s="6">
        <v>1.3</v>
      </c>
      <c r="BC155" s="58">
        <v>1.3</v>
      </c>
      <c r="BD155" s="59">
        <v>1.3</v>
      </c>
      <c r="BE155" s="6">
        <v>1.3</v>
      </c>
      <c r="BF155" s="6">
        <v>1.3</v>
      </c>
      <c r="BG155" s="6">
        <v>1.3</v>
      </c>
      <c r="BH155" s="6">
        <v>1.3</v>
      </c>
      <c r="BI155" s="6">
        <v>1.3</v>
      </c>
      <c r="BJ155" s="44">
        <v>1.3</v>
      </c>
      <c r="BK155" s="45">
        <v>18.787187500000002</v>
      </c>
      <c r="BL155" s="6">
        <v>16.932400000000001</v>
      </c>
      <c r="BM155" s="6">
        <v>14.775777777777799</v>
      </c>
      <c r="BN155" s="6">
        <v>15.5347777777778</v>
      </c>
      <c r="BO155" s="6">
        <v>14.1636666666667</v>
      </c>
      <c r="BP155" s="6">
        <v>12.7051</v>
      </c>
      <c r="BQ155" s="6">
        <v>13.921329670329699</v>
      </c>
      <c r="BR155" s="58">
        <v>14.823966666666699</v>
      </c>
      <c r="BS155" s="59">
        <v>15.538640624999999</v>
      </c>
      <c r="BT155" s="6">
        <v>14.7423291666667</v>
      </c>
      <c r="BU155" s="6">
        <v>14.5059722222222</v>
      </c>
      <c r="BV155" s="6">
        <v>13.5851583333333</v>
      </c>
      <c r="BW155" s="6">
        <v>12.1437833333333</v>
      </c>
      <c r="BX155" s="6">
        <v>12.016694444444401</v>
      </c>
      <c r="BY155" s="7">
        <v>11.5033208690032</v>
      </c>
    </row>
    <row r="156" spans="2:77" x14ac:dyDescent="0.2">
      <c r="B156" s="28" t="s">
        <v>45</v>
      </c>
      <c r="C156" s="29">
        <v>13.6303571428571</v>
      </c>
      <c r="D156" s="6">
        <v>10.888285714285701</v>
      </c>
      <c r="E156" s="6">
        <v>8.2490476190476194</v>
      </c>
      <c r="F156" s="6">
        <v>8.7781904761904794</v>
      </c>
      <c r="G156" s="6">
        <v>7.2537714285714303</v>
      </c>
      <c r="H156" s="6">
        <v>5.6411314285714296</v>
      </c>
      <c r="I156" s="6">
        <v>6.7294285714285698</v>
      </c>
      <c r="J156" s="58">
        <v>7.7117142857142902</v>
      </c>
      <c r="K156" s="59">
        <v>8.2874999999999996</v>
      </c>
      <c r="L156" s="6">
        <v>7.1475999999999997</v>
      </c>
      <c r="M156" s="6">
        <v>7.7406666666666704</v>
      </c>
      <c r="N156" s="6">
        <v>7.0955333333333304</v>
      </c>
      <c r="O156" s="6">
        <v>5.4875333333333298</v>
      </c>
      <c r="P156" s="6">
        <v>5.0998888888888896</v>
      </c>
      <c r="Q156" s="44">
        <v>4.4374569028828796</v>
      </c>
      <c r="R156" s="45">
        <v>5.4008556547618998</v>
      </c>
      <c r="S156" s="6">
        <v>5.3491428571428603</v>
      </c>
      <c r="T156" s="6">
        <v>4.7273015873015902</v>
      </c>
      <c r="U156" s="6">
        <v>5.3777063492063499</v>
      </c>
      <c r="V156" s="6">
        <v>4.8150523809523804</v>
      </c>
      <c r="W156" s="6">
        <v>4.2095157142857103</v>
      </c>
      <c r="X156" s="6">
        <v>5.0025989010989003</v>
      </c>
      <c r="Y156" s="58">
        <v>5.3779404761904797</v>
      </c>
      <c r="Z156" s="59">
        <v>6.2085937500000004</v>
      </c>
      <c r="AA156" s="6">
        <v>6.1595500000000003</v>
      </c>
      <c r="AB156" s="6">
        <v>5.5739999999999998</v>
      </c>
      <c r="AC156" s="6">
        <v>5.3121999999999998</v>
      </c>
      <c r="AD156" s="6">
        <v>5.2473333333333301</v>
      </c>
      <c r="AE156" s="6">
        <v>5.2988888888888903</v>
      </c>
      <c r="AF156" s="44">
        <v>5.0253761870597797</v>
      </c>
      <c r="AG156" s="45">
        <v>0.35</v>
      </c>
      <c r="AH156" s="6">
        <v>0.35</v>
      </c>
      <c r="AI156" s="6">
        <v>0.35</v>
      </c>
      <c r="AJ156" s="6">
        <v>0.35</v>
      </c>
      <c r="AK156" s="6">
        <v>0.35</v>
      </c>
      <c r="AL156" s="6">
        <v>0.35</v>
      </c>
      <c r="AM156" s="6">
        <v>0.35</v>
      </c>
      <c r="AN156" s="58">
        <v>0.35</v>
      </c>
      <c r="AO156" s="59">
        <v>0.35</v>
      </c>
      <c r="AP156" s="6">
        <v>0.35</v>
      </c>
      <c r="AQ156" s="6">
        <v>0.35</v>
      </c>
      <c r="AR156" s="6">
        <v>0.35</v>
      </c>
      <c r="AS156" s="6">
        <v>0.35</v>
      </c>
      <c r="AT156" s="6">
        <v>0.35</v>
      </c>
      <c r="AU156" s="44">
        <v>0.35</v>
      </c>
      <c r="AV156" s="45">
        <v>1.3</v>
      </c>
      <c r="AW156" s="6">
        <v>1.3</v>
      </c>
      <c r="AX156" s="6">
        <v>1.3</v>
      </c>
      <c r="AY156" s="6">
        <v>1.3</v>
      </c>
      <c r="AZ156" s="6">
        <v>1.3</v>
      </c>
      <c r="BA156" s="6">
        <v>1.3</v>
      </c>
      <c r="BB156" s="6">
        <v>1.3</v>
      </c>
      <c r="BC156" s="58">
        <v>1.3</v>
      </c>
      <c r="BD156" s="59">
        <v>1.3</v>
      </c>
      <c r="BE156" s="6">
        <v>1.3</v>
      </c>
      <c r="BF156" s="6">
        <v>1.3</v>
      </c>
      <c r="BG156" s="6">
        <v>1.3</v>
      </c>
      <c r="BH156" s="6">
        <v>1.3</v>
      </c>
      <c r="BI156" s="6">
        <v>1.3</v>
      </c>
      <c r="BJ156" s="44">
        <v>1.3</v>
      </c>
      <c r="BK156" s="45">
        <v>20.6812127976191</v>
      </c>
      <c r="BL156" s="6">
        <v>17.8874285714286</v>
      </c>
      <c r="BM156" s="6">
        <v>14.6263492063492</v>
      </c>
      <c r="BN156" s="6">
        <v>15.8058968253968</v>
      </c>
      <c r="BO156" s="6">
        <v>13.7188238095238</v>
      </c>
      <c r="BP156" s="6">
        <v>11.500647142857099</v>
      </c>
      <c r="BQ156" s="6">
        <v>13.382027472527501</v>
      </c>
      <c r="BR156" s="58">
        <v>14.7396547619048</v>
      </c>
      <c r="BS156" s="59">
        <v>16.146093749999999</v>
      </c>
      <c r="BT156" s="6">
        <v>14.95715</v>
      </c>
      <c r="BU156" s="6">
        <v>14.9646666666667</v>
      </c>
      <c r="BV156" s="6">
        <v>14.057733333333299</v>
      </c>
      <c r="BW156" s="6">
        <v>12.384866666666699</v>
      </c>
      <c r="BX156" s="6">
        <v>12.048777777777801</v>
      </c>
      <c r="BY156" s="7">
        <v>11.112833089942701</v>
      </c>
    </row>
    <row r="157" spans="2:77" x14ac:dyDescent="0.2">
      <c r="B157" s="28" t="s">
        <v>44</v>
      </c>
      <c r="C157" s="29">
        <v>14.135119047619</v>
      </c>
      <c r="D157" s="6">
        <v>11.6608571428571</v>
      </c>
      <c r="E157" s="6">
        <v>8.8560317460317393</v>
      </c>
      <c r="F157" s="6">
        <v>9.83</v>
      </c>
      <c r="G157" s="6">
        <v>8.0454285714285696</v>
      </c>
      <c r="H157" s="6">
        <v>6.1586285714285696</v>
      </c>
      <c r="I157" s="6">
        <v>7.3278412153292596</v>
      </c>
      <c r="J157" s="58">
        <v>8.8702063492063505</v>
      </c>
      <c r="K157" s="59">
        <v>10.526875</v>
      </c>
      <c r="L157" s="6">
        <v>10.53275</v>
      </c>
      <c r="M157" s="6">
        <v>8.57</v>
      </c>
      <c r="N157" s="6">
        <v>7.7949999999999999</v>
      </c>
      <c r="O157" s="6">
        <v>5.3369999999999997</v>
      </c>
      <c r="P157" s="6">
        <v>4.8750555555555604</v>
      </c>
      <c r="Q157" s="44">
        <v>4.2887630849607703</v>
      </c>
      <c r="R157" s="45">
        <v>6.4044642857142904</v>
      </c>
      <c r="S157" s="6">
        <v>6.3891428571428603</v>
      </c>
      <c r="T157" s="6">
        <v>6.0828571428571401</v>
      </c>
      <c r="U157" s="6">
        <v>6.42</v>
      </c>
      <c r="V157" s="6">
        <v>6.1345714285714301</v>
      </c>
      <c r="W157" s="6">
        <v>5.8303714285714303</v>
      </c>
      <c r="X157" s="6">
        <v>6.2424725274725299</v>
      </c>
      <c r="Y157" s="58">
        <v>6.42007142857143</v>
      </c>
      <c r="Z157" s="59">
        <v>7.0246874999999998</v>
      </c>
      <c r="AA157" s="6">
        <v>6.0774666666666697</v>
      </c>
      <c r="AB157" s="6">
        <v>6.0973333333333297</v>
      </c>
      <c r="AC157" s="6">
        <v>6.0039999999999996</v>
      </c>
      <c r="AD157" s="6">
        <v>5.7670000000000003</v>
      </c>
      <c r="AE157" s="6">
        <v>5.7419000000000002</v>
      </c>
      <c r="AF157" s="44">
        <v>5.6312135529293901</v>
      </c>
      <c r="AG157" s="45">
        <v>1.2</v>
      </c>
      <c r="AH157" s="6">
        <v>1.2</v>
      </c>
      <c r="AI157" s="6">
        <v>1.2</v>
      </c>
      <c r="AJ157" s="6">
        <v>1.2</v>
      </c>
      <c r="AK157" s="6">
        <v>1.2</v>
      </c>
      <c r="AL157" s="6">
        <v>1.2</v>
      </c>
      <c r="AM157" s="6">
        <v>1.2</v>
      </c>
      <c r="AN157" s="58">
        <v>1.2</v>
      </c>
      <c r="AO157" s="59">
        <v>1.2</v>
      </c>
      <c r="AP157" s="6">
        <v>1.2</v>
      </c>
      <c r="AQ157" s="6">
        <v>1.2</v>
      </c>
      <c r="AR157" s="6">
        <v>1.2</v>
      </c>
      <c r="AS157" s="6">
        <v>0.6</v>
      </c>
      <c r="AT157" s="6">
        <v>0.6</v>
      </c>
      <c r="AU157" s="44">
        <v>0.6</v>
      </c>
      <c r="AV157" s="45">
        <v>1.3</v>
      </c>
      <c r="AW157" s="6">
        <v>1.3</v>
      </c>
      <c r="AX157" s="6">
        <v>1.3</v>
      </c>
      <c r="AY157" s="6">
        <v>1.3</v>
      </c>
      <c r="AZ157" s="6">
        <v>1.3</v>
      </c>
      <c r="BA157" s="6">
        <v>1.3</v>
      </c>
      <c r="BB157" s="6">
        <v>1.3</v>
      </c>
      <c r="BC157" s="58">
        <v>1.3</v>
      </c>
      <c r="BD157" s="59">
        <v>1.3</v>
      </c>
      <c r="BE157" s="6">
        <v>1.3</v>
      </c>
      <c r="BF157" s="6">
        <v>1.3</v>
      </c>
      <c r="BG157" s="6">
        <v>1.3</v>
      </c>
      <c r="BH157" s="6">
        <v>1.3</v>
      </c>
      <c r="BI157" s="6">
        <v>1.3</v>
      </c>
      <c r="BJ157" s="44">
        <v>1.3</v>
      </c>
      <c r="BK157" s="45">
        <v>23.039583333333301</v>
      </c>
      <c r="BL157" s="6">
        <v>20.55</v>
      </c>
      <c r="BM157" s="6">
        <v>17.438888888888901</v>
      </c>
      <c r="BN157" s="6">
        <v>18.75</v>
      </c>
      <c r="BO157" s="6">
        <v>16.68</v>
      </c>
      <c r="BP157" s="6">
        <v>14.489000000000001</v>
      </c>
      <c r="BQ157" s="6">
        <v>16.070313742801801</v>
      </c>
      <c r="BR157" s="58">
        <v>17.790277777777799</v>
      </c>
      <c r="BS157" s="59">
        <v>20.051562499999999</v>
      </c>
      <c r="BT157" s="6">
        <v>19.110216666666702</v>
      </c>
      <c r="BU157" s="6">
        <v>17.1673333333333</v>
      </c>
      <c r="BV157" s="6">
        <v>16.298999999999999</v>
      </c>
      <c r="BW157" s="6">
        <v>13.004</v>
      </c>
      <c r="BX157" s="6">
        <v>12.516955555555599</v>
      </c>
      <c r="BY157" s="7">
        <v>11.8199766378902</v>
      </c>
    </row>
    <row r="158" spans="2:77" x14ac:dyDescent="0.2">
      <c r="B158" s="28" t="s">
        <v>43</v>
      </c>
      <c r="C158" s="29">
        <v>15.790895061728399</v>
      </c>
      <c r="D158" s="6">
        <v>13.2</v>
      </c>
      <c r="E158" s="6">
        <v>10.131687242798399</v>
      </c>
      <c r="F158" s="6">
        <v>11.274897119341601</v>
      </c>
      <c r="G158" s="6">
        <v>9.2982716049382699</v>
      </c>
      <c r="H158" s="6">
        <v>7.1648280952380903</v>
      </c>
      <c r="I158" s="6">
        <v>7.0605514855514899</v>
      </c>
      <c r="J158" s="58">
        <v>10.2876543209877</v>
      </c>
      <c r="K158" s="59">
        <v>11.655092592592601</v>
      </c>
      <c r="L158" s="6">
        <v>10.5503703703704</v>
      </c>
      <c r="M158" s="6">
        <v>8.2790093827160494</v>
      </c>
      <c r="N158" s="6">
        <v>7.6426536543209904</v>
      </c>
      <c r="O158" s="6">
        <v>5.1791975975308597</v>
      </c>
      <c r="P158" s="6">
        <v>4.9091563934156399</v>
      </c>
      <c r="Q158" s="44">
        <v>3.72686375714623</v>
      </c>
      <c r="R158" s="45">
        <v>8.0952380952381002</v>
      </c>
      <c r="S158" s="6">
        <v>8.0394708994708992</v>
      </c>
      <c r="T158" s="6">
        <v>7.3881834215167501</v>
      </c>
      <c r="U158" s="6">
        <v>8.0720164609053509</v>
      </c>
      <c r="V158" s="6">
        <v>7.44557319223986</v>
      </c>
      <c r="W158" s="6">
        <v>6.83552380952381</v>
      </c>
      <c r="X158" s="6">
        <v>7.6312983312983302</v>
      </c>
      <c r="Y158" s="58">
        <v>8.0722516166960592</v>
      </c>
      <c r="Z158" s="59">
        <v>8.8657407407407405</v>
      </c>
      <c r="AA158" s="6">
        <v>8.81061728395062</v>
      </c>
      <c r="AB158" s="6">
        <v>7.2444444444444498</v>
      </c>
      <c r="AC158" s="6">
        <v>7.00203703703703</v>
      </c>
      <c r="AD158" s="6">
        <v>7.00203703703703</v>
      </c>
      <c r="AE158" s="6">
        <v>6.5267489711934203</v>
      </c>
      <c r="AF158" s="44">
        <v>6.2734964694997899</v>
      </c>
      <c r="AG158" s="45">
        <v>1.6666666666666701</v>
      </c>
      <c r="AH158" s="6">
        <v>1.6666666666666701</v>
      </c>
      <c r="AI158" s="6">
        <v>1.6666666666666701</v>
      </c>
      <c r="AJ158" s="6">
        <v>1.6666666666666701</v>
      </c>
      <c r="AK158" s="6">
        <v>1.6666666666666701</v>
      </c>
      <c r="AL158" s="6">
        <v>1.6666666666666701</v>
      </c>
      <c r="AM158" s="6">
        <v>1.6666666666666701</v>
      </c>
      <c r="AN158" s="58">
        <v>1.6666666666666701</v>
      </c>
      <c r="AO158" s="59">
        <v>1.6666666666666701</v>
      </c>
      <c r="AP158" s="6">
        <v>1.6666666666666701</v>
      </c>
      <c r="AQ158" s="6">
        <v>1.6666666666666701</v>
      </c>
      <c r="AR158" s="6">
        <v>1.6666666666666701</v>
      </c>
      <c r="AS158" s="6">
        <v>1.6666666666666701</v>
      </c>
      <c r="AT158" s="6">
        <v>1.6666666666666701</v>
      </c>
      <c r="AU158" s="44">
        <v>1.6666666666666701</v>
      </c>
      <c r="AV158" s="45">
        <v>1.3</v>
      </c>
      <c r="AW158" s="6">
        <v>1.3</v>
      </c>
      <c r="AX158" s="6">
        <v>1.3</v>
      </c>
      <c r="AY158" s="6">
        <v>1.3</v>
      </c>
      <c r="AZ158" s="6">
        <v>1.3</v>
      </c>
      <c r="BA158" s="6">
        <v>1.3</v>
      </c>
      <c r="BB158" s="6">
        <v>1.3</v>
      </c>
      <c r="BC158" s="58">
        <v>1.3</v>
      </c>
      <c r="BD158" s="59">
        <v>1.3</v>
      </c>
      <c r="BE158" s="6">
        <v>1.3</v>
      </c>
      <c r="BF158" s="6">
        <v>1.3</v>
      </c>
      <c r="BG158" s="6">
        <v>1.3</v>
      </c>
      <c r="BH158" s="6">
        <v>1.3</v>
      </c>
      <c r="BI158" s="6">
        <v>1.3</v>
      </c>
      <c r="BJ158" s="44">
        <v>1.3</v>
      </c>
      <c r="BK158" s="45">
        <v>26.852799823633202</v>
      </c>
      <c r="BL158" s="6">
        <v>24.206137566137599</v>
      </c>
      <c r="BM158" s="6">
        <v>20.4865373309818</v>
      </c>
      <c r="BN158" s="6">
        <v>22.313580246913599</v>
      </c>
      <c r="BO158" s="6">
        <v>19.710511463844799</v>
      </c>
      <c r="BP158" s="6">
        <v>16.9670185714286</v>
      </c>
      <c r="BQ158" s="6">
        <v>17.6585164835165</v>
      </c>
      <c r="BR158" s="58">
        <v>21.3265726043504</v>
      </c>
      <c r="BS158" s="59">
        <v>23.487500000000001</v>
      </c>
      <c r="BT158" s="6">
        <v>22.327654320987701</v>
      </c>
      <c r="BU158" s="6">
        <v>18.490120493827199</v>
      </c>
      <c r="BV158" s="6">
        <v>17.611357358024701</v>
      </c>
      <c r="BW158" s="6">
        <v>15.147901301234601</v>
      </c>
      <c r="BX158" s="6">
        <v>14.4025720312757</v>
      </c>
      <c r="BY158" s="7">
        <v>12.967026893312701</v>
      </c>
    </row>
    <row r="159" spans="2:77" x14ac:dyDescent="0.2">
      <c r="B159" s="28" t="s">
        <v>42</v>
      </c>
      <c r="C159" s="29">
        <v>14.3305654761905</v>
      </c>
      <c r="D159" s="6">
        <v>12.604685714285701</v>
      </c>
      <c r="E159" s="6">
        <v>10.0514920634921</v>
      </c>
      <c r="F159" s="6">
        <v>11.3831682539683</v>
      </c>
      <c r="G159" s="6">
        <v>9.5911580952380895</v>
      </c>
      <c r="H159" s="6">
        <v>7.6793474285714298</v>
      </c>
      <c r="I159" s="6">
        <v>9.5689978021977993</v>
      </c>
      <c r="J159" s="58">
        <v>10.7436476190476</v>
      </c>
      <c r="K159" s="59">
        <v>12.384375</v>
      </c>
      <c r="L159" s="6">
        <v>11.47898</v>
      </c>
      <c r="M159" s="6">
        <v>8.8696000000000002</v>
      </c>
      <c r="N159" s="6">
        <v>8.9206000000000003</v>
      </c>
      <c r="O159" s="6">
        <v>5.9429866666666697</v>
      </c>
      <c r="P159" s="6">
        <v>5.6025777777777801</v>
      </c>
      <c r="Q159" s="44">
        <v>4.9658429510827098</v>
      </c>
      <c r="R159" s="45">
        <v>6.0195238095238102</v>
      </c>
      <c r="S159" s="6">
        <v>5.9970857142857099</v>
      </c>
      <c r="T159" s="6">
        <v>5.7272698412698402</v>
      </c>
      <c r="U159" s="6">
        <v>6.0094793650793603</v>
      </c>
      <c r="V159" s="6">
        <v>5.7653447619047604</v>
      </c>
      <c r="W159" s="6">
        <v>5.5026034285714296</v>
      </c>
      <c r="X159" s="6">
        <v>5.8467208791208796</v>
      </c>
      <c r="Y159" s="58">
        <v>6.0095809523809498</v>
      </c>
      <c r="Z159" s="59">
        <v>6.37</v>
      </c>
      <c r="AA159" s="6">
        <v>6.2512699999999999</v>
      </c>
      <c r="AB159" s="6">
        <v>6.0170666666666701</v>
      </c>
      <c r="AC159" s="6">
        <v>5.8094799999999998</v>
      </c>
      <c r="AD159" s="6">
        <v>5.6435333333333304</v>
      </c>
      <c r="AE159" s="6">
        <v>5.6718888888888896</v>
      </c>
      <c r="AF159" s="44">
        <v>5.5214569028828802</v>
      </c>
      <c r="AG159" s="45">
        <v>0.8</v>
      </c>
      <c r="AH159" s="6">
        <v>0.8</v>
      </c>
      <c r="AI159" s="6">
        <v>0.8</v>
      </c>
      <c r="AJ159" s="6">
        <v>0.8</v>
      </c>
      <c r="AK159" s="6">
        <v>0.8</v>
      </c>
      <c r="AL159" s="6">
        <v>0.8</v>
      </c>
      <c r="AM159" s="6">
        <v>0.8</v>
      </c>
      <c r="AN159" s="58">
        <v>0.8</v>
      </c>
      <c r="AO159" s="59">
        <v>0.8</v>
      </c>
      <c r="AP159" s="6">
        <v>0.8</v>
      </c>
      <c r="AQ159" s="6">
        <v>0.8</v>
      </c>
      <c r="AR159" s="6">
        <v>0.8</v>
      </c>
      <c r="AS159" s="6">
        <v>0.8</v>
      </c>
      <c r="AT159" s="6">
        <v>0.73299999999999998</v>
      </c>
      <c r="AU159" s="44">
        <v>0.627</v>
      </c>
      <c r="AV159" s="45">
        <v>1.3</v>
      </c>
      <c r="AW159" s="6">
        <v>1.3</v>
      </c>
      <c r="AX159" s="6">
        <v>1.3</v>
      </c>
      <c r="AY159" s="6">
        <v>1.3</v>
      </c>
      <c r="AZ159" s="6">
        <v>1.3</v>
      </c>
      <c r="BA159" s="6">
        <v>1.3</v>
      </c>
      <c r="BB159" s="6">
        <v>1.3</v>
      </c>
      <c r="BC159" s="58">
        <v>1.3</v>
      </c>
      <c r="BD159" s="59">
        <v>1.3</v>
      </c>
      <c r="BE159" s="6">
        <v>1.3</v>
      </c>
      <c r="BF159" s="6">
        <v>1.3</v>
      </c>
      <c r="BG159" s="6">
        <v>1.3</v>
      </c>
      <c r="BH159" s="6">
        <v>1.3</v>
      </c>
      <c r="BI159" s="6">
        <v>1.3</v>
      </c>
      <c r="BJ159" s="44">
        <v>1.3</v>
      </c>
      <c r="BK159" s="45">
        <v>22.450089285714299</v>
      </c>
      <c r="BL159" s="6">
        <v>20.701771428571401</v>
      </c>
      <c r="BM159" s="6">
        <v>17.878761904761902</v>
      </c>
      <c r="BN159" s="6">
        <v>19.492647619047599</v>
      </c>
      <c r="BO159" s="6">
        <v>17.456502857142901</v>
      </c>
      <c r="BP159" s="6">
        <v>15.281950857142901</v>
      </c>
      <c r="BQ159" s="6">
        <v>17.515718681318699</v>
      </c>
      <c r="BR159" s="58">
        <v>18.853228571428598</v>
      </c>
      <c r="BS159" s="59">
        <v>20.854375000000001</v>
      </c>
      <c r="BT159" s="6">
        <v>19.830249999999999</v>
      </c>
      <c r="BU159" s="6">
        <v>16.9866666666667</v>
      </c>
      <c r="BV159" s="6">
        <v>16.830079999999999</v>
      </c>
      <c r="BW159" s="6">
        <v>13.68652</v>
      </c>
      <c r="BX159" s="6">
        <v>13.3074666666667</v>
      </c>
      <c r="BY159" s="7">
        <v>12.4142998539656</v>
      </c>
    </row>
    <row r="160" spans="2:77" x14ac:dyDescent="0.2">
      <c r="B160" s="28" t="s">
        <v>41</v>
      </c>
      <c r="C160" s="29">
        <v>14.2884333333333</v>
      </c>
      <c r="D160" s="6">
        <v>11.7872034285714</v>
      </c>
      <c r="E160" s="6">
        <v>8.7084841269841302</v>
      </c>
      <c r="F160" s="6">
        <v>9.9007490476190494</v>
      </c>
      <c r="G160" s="6">
        <v>7.9062891428571396</v>
      </c>
      <c r="H160" s="6">
        <v>5.7738871428571397</v>
      </c>
      <c r="I160" s="6">
        <v>7.6086692307692303</v>
      </c>
      <c r="J160" s="58">
        <v>8.9605530952380903</v>
      </c>
      <c r="K160" s="59">
        <v>10.156285</v>
      </c>
      <c r="L160" s="6">
        <v>9.1129433333333303</v>
      </c>
      <c r="M160" s="6">
        <v>8.9498333333333306</v>
      </c>
      <c r="N160" s="6">
        <v>8.2212333333333305</v>
      </c>
      <c r="O160" s="6">
        <v>6.3355233333333301</v>
      </c>
      <c r="P160" s="6">
        <v>5.9741588888888897</v>
      </c>
      <c r="Q160" s="44">
        <v>5.2350979882202298</v>
      </c>
      <c r="R160" s="45">
        <v>5.8744196428571396</v>
      </c>
      <c r="S160" s="6">
        <v>5.8245142857142902</v>
      </c>
      <c r="T160" s="6">
        <v>5.3389523809523798</v>
      </c>
      <c r="U160" s="6">
        <v>5.819</v>
      </c>
      <c r="V160" s="6">
        <v>5.3883999999999999</v>
      </c>
      <c r="W160" s="6">
        <v>5.1463599999999996</v>
      </c>
      <c r="X160" s="6">
        <v>5.65352747252747</v>
      </c>
      <c r="Y160" s="58">
        <v>5.8194142857142896</v>
      </c>
      <c r="Z160" s="59">
        <v>6.2840625000000001</v>
      </c>
      <c r="AA160" s="6">
        <v>6.2997500000000004</v>
      </c>
      <c r="AB160" s="6">
        <v>5.6440000000000001</v>
      </c>
      <c r="AC160" s="6">
        <v>5.4524333333333299</v>
      </c>
      <c r="AD160" s="6">
        <v>5.4524333333333299</v>
      </c>
      <c r="AE160" s="6">
        <v>5.53188888888889</v>
      </c>
      <c r="AF160" s="44">
        <v>5.2655010727039899</v>
      </c>
      <c r="AG160" s="45">
        <v>0.42</v>
      </c>
      <c r="AH160" s="6">
        <v>0.42</v>
      </c>
      <c r="AI160" s="6">
        <v>0.42</v>
      </c>
      <c r="AJ160" s="6">
        <v>0.42</v>
      </c>
      <c r="AK160" s="6">
        <v>0.42</v>
      </c>
      <c r="AL160" s="6">
        <v>0.42</v>
      </c>
      <c r="AM160" s="6">
        <v>0.42</v>
      </c>
      <c r="AN160" s="58">
        <v>0.42</v>
      </c>
      <c r="AO160" s="59">
        <v>0.42</v>
      </c>
      <c r="AP160" s="6">
        <v>0.42</v>
      </c>
      <c r="AQ160" s="6">
        <v>0.42</v>
      </c>
      <c r="AR160" s="6">
        <v>0.42</v>
      </c>
      <c r="AS160" s="6">
        <v>0.42</v>
      </c>
      <c r="AT160" s="6">
        <v>0.42</v>
      </c>
      <c r="AU160" s="44">
        <v>0.42</v>
      </c>
      <c r="AV160" s="45">
        <v>1.3</v>
      </c>
      <c r="AW160" s="6">
        <v>1.3</v>
      </c>
      <c r="AX160" s="6">
        <v>1.3</v>
      </c>
      <c r="AY160" s="6">
        <v>1.3</v>
      </c>
      <c r="AZ160" s="6">
        <v>1.3</v>
      </c>
      <c r="BA160" s="6">
        <v>1.3</v>
      </c>
      <c r="BB160" s="6">
        <v>1.3</v>
      </c>
      <c r="BC160" s="58">
        <v>1.3</v>
      </c>
      <c r="BD160" s="59">
        <v>1.3</v>
      </c>
      <c r="BE160" s="6">
        <v>1.3</v>
      </c>
      <c r="BF160" s="6">
        <v>1.3</v>
      </c>
      <c r="BG160" s="6">
        <v>1.3</v>
      </c>
      <c r="BH160" s="6">
        <v>1.3</v>
      </c>
      <c r="BI160" s="6">
        <v>1.3</v>
      </c>
      <c r="BJ160" s="44">
        <v>1.3</v>
      </c>
      <c r="BK160" s="45">
        <v>21.882852976190499</v>
      </c>
      <c r="BL160" s="6">
        <v>19.331717714285698</v>
      </c>
      <c r="BM160" s="6">
        <v>15.7674365079365</v>
      </c>
      <c r="BN160" s="6">
        <v>17.439749047618999</v>
      </c>
      <c r="BO160" s="6">
        <v>15.014689142857099</v>
      </c>
      <c r="BP160" s="6">
        <v>12.640247142857101</v>
      </c>
      <c r="BQ160" s="6">
        <v>14.982196703296699</v>
      </c>
      <c r="BR160" s="58">
        <v>16.499967380952398</v>
      </c>
      <c r="BS160" s="59">
        <v>18.1603475</v>
      </c>
      <c r="BT160" s="6">
        <v>17.1326933333333</v>
      </c>
      <c r="BU160" s="6">
        <v>16.313833333333299</v>
      </c>
      <c r="BV160" s="6">
        <v>15.3936666666667</v>
      </c>
      <c r="BW160" s="6">
        <v>13.507956666666701</v>
      </c>
      <c r="BX160" s="6">
        <v>13.226047777777801</v>
      </c>
      <c r="BY160" s="7">
        <v>12.220599060924201</v>
      </c>
    </row>
    <row r="161" spans="2:77" x14ac:dyDescent="0.2">
      <c r="B161" s="28" t="s">
        <v>40</v>
      </c>
      <c r="C161" s="29">
        <v>11.259248511904801</v>
      </c>
      <c r="D161" s="6">
        <v>9.5412571428571393</v>
      </c>
      <c r="E161" s="6">
        <v>7.0829206349206304</v>
      </c>
      <c r="F161" s="6">
        <v>8.2072349206349209</v>
      </c>
      <c r="G161" s="6">
        <v>6.6092009523809496</v>
      </c>
      <c r="H161" s="6">
        <v>4.7897602857142898</v>
      </c>
      <c r="I161" s="6">
        <v>6.5584318681318701</v>
      </c>
      <c r="J161" s="58">
        <v>7.6758261904761902</v>
      </c>
      <c r="K161" s="59">
        <v>9.1898437499999996</v>
      </c>
      <c r="L161" s="6">
        <v>8.4369099999999992</v>
      </c>
      <c r="M161" s="6">
        <v>8.8360000000000003</v>
      </c>
      <c r="N161" s="6">
        <v>7.8754</v>
      </c>
      <c r="O161" s="6">
        <v>5.5803000000000003</v>
      </c>
      <c r="P161" s="6">
        <v>5.2185666666666704</v>
      </c>
      <c r="Q161" s="44">
        <v>4.6032284982063798</v>
      </c>
      <c r="R161" s="45">
        <v>5.83345982142857</v>
      </c>
      <c r="S161" s="6">
        <v>5.8087428571428603</v>
      </c>
      <c r="T161" s="6">
        <v>5.8697460317460299</v>
      </c>
      <c r="U161" s="6">
        <v>6.1651841269841299</v>
      </c>
      <c r="V161" s="6">
        <v>5.6429390476190502</v>
      </c>
      <c r="W161" s="6">
        <v>5.0878817142857198</v>
      </c>
      <c r="X161" s="6">
        <v>5.5588989010988996</v>
      </c>
      <c r="Y161" s="58">
        <v>5.8986238095238104</v>
      </c>
      <c r="Z161" s="59">
        <v>6.2509375</v>
      </c>
      <c r="AA161" s="6">
        <v>5.9536600000000002</v>
      </c>
      <c r="AB161" s="6">
        <v>5.3462666666666703</v>
      </c>
      <c r="AC161" s="6">
        <v>5.1792133333333297</v>
      </c>
      <c r="AD161" s="6">
        <v>5.1792133333333297</v>
      </c>
      <c r="AE161" s="6">
        <v>4.5393111111111102</v>
      </c>
      <c r="AF161" s="44">
        <v>5.0305020453300502</v>
      </c>
      <c r="AG161" s="45">
        <v>2.5125000000000002</v>
      </c>
      <c r="AH161" s="6">
        <v>1.6080000000000001</v>
      </c>
      <c r="AI161" s="6">
        <v>0.89333333333333298</v>
      </c>
      <c r="AJ161" s="6">
        <v>0.89333333333333298</v>
      </c>
      <c r="AK161" s="6">
        <v>0.53600000000000003</v>
      </c>
      <c r="AL161" s="6">
        <v>0.1608</v>
      </c>
      <c r="AM161" s="6">
        <v>0.30923076923076898</v>
      </c>
      <c r="AN161" s="58">
        <v>0.53600000000000003</v>
      </c>
      <c r="AO161" s="59">
        <v>0.50249999999999995</v>
      </c>
      <c r="AP161" s="6">
        <v>0.13400000000000001</v>
      </c>
      <c r="AQ161" s="6">
        <v>2.6800000000000001E-2</v>
      </c>
      <c r="AR161" s="6">
        <v>8.0400000000000003E-3</v>
      </c>
      <c r="AS161" s="6">
        <v>8.0400000000000003E-3</v>
      </c>
      <c r="AT161" s="6">
        <v>2.6800000000000001E-3</v>
      </c>
      <c r="AU161" s="44">
        <v>5.3600000000000002E-4</v>
      </c>
      <c r="AV161" s="45">
        <v>1.3</v>
      </c>
      <c r="AW161" s="6">
        <v>1.3</v>
      </c>
      <c r="AX161" s="6">
        <v>1.3</v>
      </c>
      <c r="AY161" s="6">
        <v>1.3</v>
      </c>
      <c r="AZ161" s="6">
        <v>1.3</v>
      </c>
      <c r="BA161" s="6">
        <v>1.3</v>
      </c>
      <c r="BB161" s="6">
        <v>1.3</v>
      </c>
      <c r="BC161" s="58">
        <v>1.3</v>
      </c>
      <c r="BD161" s="59">
        <v>1.3</v>
      </c>
      <c r="BE161" s="6">
        <v>1.3</v>
      </c>
      <c r="BF161" s="6">
        <v>1.3</v>
      </c>
      <c r="BG161" s="6">
        <v>1.3</v>
      </c>
      <c r="BH161" s="6">
        <v>1.3</v>
      </c>
      <c r="BI161" s="6">
        <v>1.3</v>
      </c>
      <c r="BJ161" s="44">
        <v>1.3</v>
      </c>
      <c r="BK161" s="45">
        <v>20.905208333333299</v>
      </c>
      <c r="BL161" s="6">
        <v>18.257999999999999</v>
      </c>
      <c r="BM161" s="6">
        <v>15.146000000000001</v>
      </c>
      <c r="BN161" s="6">
        <v>16.5657523809524</v>
      </c>
      <c r="BO161" s="6">
        <v>14.088139999999999</v>
      </c>
      <c r="BP161" s="6">
        <v>11.338442000000001</v>
      </c>
      <c r="BQ161" s="6">
        <v>13.7265615384615</v>
      </c>
      <c r="BR161" s="58">
        <v>15.410450000000001</v>
      </c>
      <c r="BS161" s="59">
        <v>17.243281249999999</v>
      </c>
      <c r="BT161" s="6">
        <v>15.82457</v>
      </c>
      <c r="BU161" s="6">
        <v>15.509066666666699</v>
      </c>
      <c r="BV161" s="6">
        <v>14.3626533333333</v>
      </c>
      <c r="BW161" s="6">
        <v>12.067553333333301</v>
      </c>
      <c r="BX161" s="6">
        <v>11.060557777777801</v>
      </c>
      <c r="BY161" s="7">
        <v>10.934266543536401</v>
      </c>
    </row>
    <row r="162" spans="2:77" x14ac:dyDescent="0.2">
      <c r="B162" s="28" t="s">
        <v>39</v>
      </c>
      <c r="C162" s="29">
        <v>9.6050000000000004</v>
      </c>
      <c r="D162" s="6">
        <v>8.4440000000000008</v>
      </c>
      <c r="E162" s="6">
        <v>6.9444444444444402</v>
      </c>
      <c r="F162" s="6">
        <v>7.9088888888888897</v>
      </c>
      <c r="G162" s="6">
        <v>6.3920000000000003</v>
      </c>
      <c r="H162" s="6">
        <v>5.5713999999999997</v>
      </c>
      <c r="I162" s="6">
        <v>6.1338461538461502</v>
      </c>
      <c r="J162" s="58">
        <v>6.9321666666666699</v>
      </c>
      <c r="K162" s="59">
        <v>8.5299999999999994</v>
      </c>
      <c r="L162" s="6">
        <v>7.6376666666666697</v>
      </c>
      <c r="M162" s="6">
        <v>9.8019999999999996</v>
      </c>
      <c r="N162" s="6">
        <v>8.4184000000000001</v>
      </c>
      <c r="O162" s="6">
        <v>6.0069999999999997</v>
      </c>
      <c r="P162" s="6">
        <v>5.8063333333333302</v>
      </c>
      <c r="Q162" s="44">
        <v>5.2187739254147303</v>
      </c>
      <c r="R162" s="45">
        <v>7.41</v>
      </c>
      <c r="S162" s="6">
        <v>7.41</v>
      </c>
      <c r="T162" s="6">
        <v>6.1975555555555601</v>
      </c>
      <c r="U162" s="6">
        <v>7.41</v>
      </c>
      <c r="V162" s="6">
        <v>6.2718666666666696</v>
      </c>
      <c r="W162" s="6">
        <v>5.5285599999999997</v>
      </c>
      <c r="X162" s="6">
        <v>6.4352307692307704</v>
      </c>
      <c r="Y162" s="58">
        <v>6.9509333333333299</v>
      </c>
      <c r="Z162" s="59">
        <v>7.41</v>
      </c>
      <c r="AA162" s="6">
        <v>7.41</v>
      </c>
      <c r="AB162" s="6">
        <v>7.05033333333333</v>
      </c>
      <c r="AC162" s="6">
        <v>6.8693999999999997</v>
      </c>
      <c r="AD162" s="6">
        <v>6.8693999999999997</v>
      </c>
      <c r="AE162" s="6">
        <v>6.80033333333333</v>
      </c>
      <c r="AF162" s="44">
        <v>6.5628141982322497</v>
      </c>
      <c r="AG162" s="45">
        <v>2.04</v>
      </c>
      <c r="AH162" s="6">
        <v>2.04</v>
      </c>
      <c r="AI162" s="6">
        <v>2.04</v>
      </c>
      <c r="AJ162" s="6">
        <v>2.04</v>
      </c>
      <c r="AK162" s="6">
        <v>2.04</v>
      </c>
      <c r="AL162" s="6">
        <v>2.04</v>
      </c>
      <c r="AM162" s="6">
        <v>2.04</v>
      </c>
      <c r="AN162" s="58">
        <v>2.04</v>
      </c>
      <c r="AO162" s="59">
        <v>2.04</v>
      </c>
      <c r="AP162" s="6">
        <v>2.04</v>
      </c>
      <c r="AQ162" s="6">
        <v>2.04</v>
      </c>
      <c r="AR162" s="6">
        <v>2.04</v>
      </c>
      <c r="AS162" s="6">
        <v>2.04</v>
      </c>
      <c r="AT162" s="6">
        <v>1.24</v>
      </c>
      <c r="AU162" s="44">
        <v>0.92</v>
      </c>
      <c r="AV162" s="45">
        <v>1.3</v>
      </c>
      <c r="AW162" s="6">
        <v>1.3</v>
      </c>
      <c r="AX162" s="6">
        <v>1.3</v>
      </c>
      <c r="AY162" s="6">
        <v>1.3</v>
      </c>
      <c r="AZ162" s="6">
        <v>1.3</v>
      </c>
      <c r="BA162" s="6">
        <v>1.3</v>
      </c>
      <c r="BB162" s="6">
        <v>1.3</v>
      </c>
      <c r="BC162" s="58">
        <v>1.3</v>
      </c>
      <c r="BD162" s="59">
        <v>1.3</v>
      </c>
      <c r="BE162" s="6">
        <v>1.3</v>
      </c>
      <c r="BF162" s="6">
        <v>1.3</v>
      </c>
      <c r="BG162" s="6">
        <v>1.3</v>
      </c>
      <c r="BH162" s="6">
        <v>1.3</v>
      </c>
      <c r="BI162" s="6">
        <v>1.3</v>
      </c>
      <c r="BJ162" s="44">
        <v>1.3</v>
      </c>
      <c r="BK162" s="45">
        <v>20.355</v>
      </c>
      <c r="BL162" s="6">
        <v>19.193999999999999</v>
      </c>
      <c r="BM162" s="6">
        <v>16.481999999999999</v>
      </c>
      <c r="BN162" s="6">
        <v>18.6588888888889</v>
      </c>
      <c r="BO162" s="6">
        <v>16.003866666666699</v>
      </c>
      <c r="BP162" s="6">
        <v>14.439959999999999</v>
      </c>
      <c r="BQ162" s="6">
        <v>15.909076923076899</v>
      </c>
      <c r="BR162" s="58">
        <v>17.223099999999999</v>
      </c>
      <c r="BS162" s="59">
        <v>19.28</v>
      </c>
      <c r="BT162" s="6">
        <v>18.3876666666667</v>
      </c>
      <c r="BU162" s="6">
        <v>20.192333333333298</v>
      </c>
      <c r="BV162" s="6">
        <v>18.627800000000001</v>
      </c>
      <c r="BW162" s="6">
        <v>16.2164</v>
      </c>
      <c r="BX162" s="6">
        <v>15.1466666666667</v>
      </c>
      <c r="BY162" s="7">
        <v>14.001588123647</v>
      </c>
    </row>
    <row r="163" spans="2:77" x14ac:dyDescent="0.2">
      <c r="B163" s="28" t="s">
        <v>38</v>
      </c>
      <c r="C163" s="29">
        <v>12.545833333333301</v>
      </c>
      <c r="D163" s="6">
        <v>10.092000000000001</v>
      </c>
      <c r="E163" s="6">
        <v>7.6955555555555604</v>
      </c>
      <c r="F163" s="6">
        <v>8.2200000000000006</v>
      </c>
      <c r="G163" s="6">
        <v>6.8159999999999998</v>
      </c>
      <c r="H163" s="6">
        <v>5.3348000000000004</v>
      </c>
      <c r="I163" s="6">
        <v>6.3746153846153897</v>
      </c>
      <c r="J163" s="58">
        <v>7.2601111111111098</v>
      </c>
      <c r="K163" s="59">
        <v>11.507031250000001</v>
      </c>
      <c r="L163" s="6">
        <v>9.0089500000000005</v>
      </c>
      <c r="M163" s="6">
        <v>8.4459999999999997</v>
      </c>
      <c r="N163" s="6">
        <v>8.3970000000000002</v>
      </c>
      <c r="O163" s="6">
        <v>3.7370000000000001</v>
      </c>
      <c r="P163" s="6">
        <v>3.8329499999999999</v>
      </c>
      <c r="Q163" s="44">
        <v>3.3868867764647002</v>
      </c>
      <c r="R163" s="45">
        <v>7.2980654761904802</v>
      </c>
      <c r="S163" s="6">
        <v>7.2665714285714298</v>
      </c>
      <c r="T163" s="6">
        <v>6.6369841269841299</v>
      </c>
      <c r="U163" s="6">
        <v>7.33</v>
      </c>
      <c r="V163" s="6">
        <v>6.7432857142857099</v>
      </c>
      <c r="W163" s="6">
        <v>6.1179857142857204</v>
      </c>
      <c r="X163" s="6">
        <v>6.96508241758242</v>
      </c>
      <c r="Y163" s="58">
        <v>7.3301468253968203</v>
      </c>
      <c r="Z163" s="59">
        <v>8.0857812500000001</v>
      </c>
      <c r="AA163" s="6">
        <v>7.9878</v>
      </c>
      <c r="AB163" s="6">
        <v>7.1286666666666703</v>
      </c>
      <c r="AC163" s="6">
        <v>6.8194999999999997</v>
      </c>
      <c r="AD163" s="6">
        <v>6.8194999999999997</v>
      </c>
      <c r="AE163" s="6">
        <v>6.74559444444444</v>
      </c>
      <c r="AF163" s="44">
        <v>6.4196843502921004</v>
      </c>
      <c r="AG163" s="45">
        <v>1.5</v>
      </c>
      <c r="AH163" s="6">
        <v>1.5</v>
      </c>
      <c r="AI163" s="6">
        <v>1.5</v>
      </c>
      <c r="AJ163" s="6">
        <v>1.5</v>
      </c>
      <c r="AK163" s="6">
        <v>1.5</v>
      </c>
      <c r="AL163" s="6">
        <v>1.5</v>
      </c>
      <c r="AM163" s="6">
        <v>1.5</v>
      </c>
      <c r="AN163" s="58">
        <v>1.5</v>
      </c>
      <c r="AO163" s="59">
        <v>1.5</v>
      </c>
      <c r="AP163" s="6">
        <v>1.5</v>
      </c>
      <c r="AQ163" s="6">
        <v>1.5</v>
      </c>
      <c r="AR163" s="6">
        <v>1.5</v>
      </c>
      <c r="AS163" s="6">
        <v>0.65</v>
      </c>
      <c r="AT163" s="6">
        <v>0.65</v>
      </c>
      <c r="AU163" s="44">
        <v>0.65</v>
      </c>
      <c r="AV163" s="45">
        <v>1.3</v>
      </c>
      <c r="AW163" s="6">
        <v>1.3</v>
      </c>
      <c r="AX163" s="6">
        <v>1.3</v>
      </c>
      <c r="AY163" s="6">
        <v>1.3</v>
      </c>
      <c r="AZ163" s="6">
        <v>1.3</v>
      </c>
      <c r="BA163" s="6">
        <v>1.3</v>
      </c>
      <c r="BB163" s="6">
        <v>1.3</v>
      </c>
      <c r="BC163" s="58">
        <v>1.3</v>
      </c>
      <c r="BD163" s="59">
        <v>1.3</v>
      </c>
      <c r="BE163" s="6">
        <v>1.3</v>
      </c>
      <c r="BF163" s="6">
        <v>1.3</v>
      </c>
      <c r="BG163" s="6">
        <v>1.3</v>
      </c>
      <c r="BH163" s="6">
        <v>1.3</v>
      </c>
      <c r="BI163" s="6">
        <v>1.3</v>
      </c>
      <c r="BJ163" s="44">
        <v>1.3</v>
      </c>
      <c r="BK163" s="45">
        <v>22.643898809523801</v>
      </c>
      <c r="BL163" s="6">
        <v>20.158571428571399</v>
      </c>
      <c r="BM163" s="6">
        <v>17.132539682539701</v>
      </c>
      <c r="BN163" s="6">
        <v>18.350000000000001</v>
      </c>
      <c r="BO163" s="6">
        <v>16.359285714285701</v>
      </c>
      <c r="BP163" s="6">
        <v>14.2527857142857</v>
      </c>
      <c r="BQ163" s="6">
        <v>16.139697802197801</v>
      </c>
      <c r="BR163" s="58">
        <v>17.390257936507901</v>
      </c>
      <c r="BS163" s="59">
        <v>22.392812500000002</v>
      </c>
      <c r="BT163" s="6">
        <v>19.796749999999999</v>
      </c>
      <c r="BU163" s="6">
        <v>18.374666666666698</v>
      </c>
      <c r="BV163" s="6">
        <v>18.016500000000001</v>
      </c>
      <c r="BW163" s="6">
        <v>12.506500000000001</v>
      </c>
      <c r="BX163" s="6">
        <v>12.5285444444444</v>
      </c>
      <c r="BY163" s="7">
        <v>11.7565711267568</v>
      </c>
    </row>
    <row r="164" spans="2:77" x14ac:dyDescent="0.2">
      <c r="B164" s="28" t="s">
        <v>37</v>
      </c>
      <c r="C164" s="29">
        <v>14.654538690476199</v>
      </c>
      <c r="D164" s="6">
        <v>11.775714285714299</v>
      </c>
      <c r="E164" s="6">
        <v>9.0087301587301596</v>
      </c>
      <c r="F164" s="6">
        <v>9.5599206349206405</v>
      </c>
      <c r="G164" s="6">
        <v>7.9630952380952396</v>
      </c>
      <c r="H164" s="6">
        <v>5.9512297142857102</v>
      </c>
      <c r="I164" s="6">
        <v>7.4112637362637397</v>
      </c>
      <c r="J164" s="58">
        <v>8.4401190476190493</v>
      </c>
      <c r="K164" s="59">
        <v>10.42578125</v>
      </c>
      <c r="L164" s="6">
        <v>9.2140900000000006</v>
      </c>
      <c r="M164" s="6">
        <v>7.2511999999999999</v>
      </c>
      <c r="N164" s="6">
        <v>6.5338599999999998</v>
      </c>
      <c r="O164" s="6">
        <v>5.7014199999999997</v>
      </c>
      <c r="P164" s="6">
        <v>5.1182999999999996</v>
      </c>
      <c r="Q164" s="44">
        <v>4.4592073557592098</v>
      </c>
      <c r="R164" s="45">
        <v>5.2350431547619101</v>
      </c>
      <c r="S164" s="6">
        <v>5.2118200000000003</v>
      </c>
      <c r="T164" s="6">
        <v>4.9624777777777798</v>
      </c>
      <c r="U164" s="6">
        <v>5.2168571428571404</v>
      </c>
      <c r="V164" s="6">
        <v>4.98584761904762</v>
      </c>
      <c r="W164" s="6">
        <v>5.1040502857142904</v>
      </c>
      <c r="X164" s="6">
        <v>5.2785576923076896</v>
      </c>
      <c r="Y164" s="58">
        <v>5.2172490476190498</v>
      </c>
      <c r="Z164" s="59">
        <v>5.4543593750000001</v>
      </c>
      <c r="AA164" s="6">
        <v>5.5017449999999997</v>
      </c>
      <c r="AB164" s="6">
        <v>4.7319166666666703</v>
      </c>
      <c r="AC164" s="6">
        <v>4.6499566666666698</v>
      </c>
      <c r="AD164" s="6">
        <v>4.6499566666666698</v>
      </c>
      <c r="AE164" s="6">
        <v>4.5250994444444403</v>
      </c>
      <c r="AF164" s="44">
        <v>4.3896227721269403</v>
      </c>
      <c r="AG164" s="45">
        <v>2.5125000000000002</v>
      </c>
      <c r="AH164" s="6">
        <v>1.6080000000000001</v>
      </c>
      <c r="AI164" s="6">
        <v>0.89333333333333398</v>
      </c>
      <c r="AJ164" s="6">
        <v>0.89333333333333398</v>
      </c>
      <c r="AK164" s="6">
        <v>0.53600000000000003</v>
      </c>
      <c r="AL164" s="6">
        <v>0.1608</v>
      </c>
      <c r="AM164" s="6">
        <v>0.30923076923076898</v>
      </c>
      <c r="AN164" s="58">
        <v>0.53600000000000003</v>
      </c>
      <c r="AO164" s="59">
        <v>0.50249999999999995</v>
      </c>
      <c r="AP164" s="6">
        <v>0.13400000000000001</v>
      </c>
      <c r="AQ164" s="6">
        <v>5.3600000000000002E-2</v>
      </c>
      <c r="AR164" s="6">
        <v>1.6080000000000001E-2</v>
      </c>
      <c r="AS164" s="6">
        <v>8.004E-2</v>
      </c>
      <c r="AT164" s="6">
        <v>2.6679999999999999E-2</v>
      </c>
      <c r="AU164" s="44">
        <v>5.3359999999999996E-3</v>
      </c>
      <c r="AV164" s="45">
        <v>1.3</v>
      </c>
      <c r="AW164" s="6">
        <v>1.3</v>
      </c>
      <c r="AX164" s="6">
        <v>1.3</v>
      </c>
      <c r="AY164" s="6">
        <v>1.3</v>
      </c>
      <c r="AZ164" s="6">
        <v>1.3</v>
      </c>
      <c r="BA164" s="6">
        <v>1.3</v>
      </c>
      <c r="BB164" s="6">
        <v>1.3</v>
      </c>
      <c r="BC164" s="58">
        <v>1.3</v>
      </c>
      <c r="BD164" s="59">
        <v>1.3</v>
      </c>
      <c r="BE164" s="6">
        <v>1.3</v>
      </c>
      <c r="BF164" s="6">
        <v>1.3</v>
      </c>
      <c r="BG164" s="6">
        <v>1.3</v>
      </c>
      <c r="BH164" s="6">
        <v>1.3</v>
      </c>
      <c r="BI164" s="6">
        <v>1.3</v>
      </c>
      <c r="BJ164" s="44">
        <v>1.3</v>
      </c>
      <c r="BK164" s="45">
        <v>23.702081845238101</v>
      </c>
      <c r="BL164" s="6">
        <v>19.895534285714302</v>
      </c>
      <c r="BM164" s="6">
        <v>16.164541269841301</v>
      </c>
      <c r="BN164" s="6">
        <v>16.970111111111098</v>
      </c>
      <c r="BO164" s="6">
        <v>14.7849428571429</v>
      </c>
      <c r="BP164" s="6">
        <v>12.516080000000001</v>
      </c>
      <c r="BQ164" s="6">
        <v>14.299052197802199</v>
      </c>
      <c r="BR164" s="58">
        <v>15.4933680952381</v>
      </c>
      <c r="BS164" s="59">
        <v>17.682640625000001</v>
      </c>
      <c r="BT164" s="6">
        <v>16.149834999999999</v>
      </c>
      <c r="BU164" s="6">
        <v>13.3367166666667</v>
      </c>
      <c r="BV164" s="6">
        <v>12.4998966666667</v>
      </c>
      <c r="BW164" s="6">
        <v>11.7314166666667</v>
      </c>
      <c r="BX164" s="6">
        <v>10.9700794444444</v>
      </c>
      <c r="BY164" s="7">
        <v>10.154166127886199</v>
      </c>
    </row>
    <row r="165" spans="2:77" x14ac:dyDescent="0.2">
      <c r="B165" s="28" t="s">
        <v>36</v>
      </c>
      <c r="C165" s="29">
        <v>15.402380952381</v>
      </c>
      <c r="D165" s="6">
        <v>12.4051428571429</v>
      </c>
      <c r="E165" s="6">
        <v>9.51396825396826</v>
      </c>
      <c r="F165" s="6">
        <v>10.1133333333333</v>
      </c>
      <c r="G165" s="6">
        <v>8.4325714285714302</v>
      </c>
      <c r="H165" s="6">
        <v>6.65977142857143</v>
      </c>
      <c r="I165" s="6">
        <v>7.87978021978022</v>
      </c>
      <c r="J165" s="58">
        <v>8.9401269841269801</v>
      </c>
      <c r="K165" s="59">
        <v>9.9071874999999991</v>
      </c>
      <c r="L165" s="6">
        <v>8.6498666666666697</v>
      </c>
      <c r="M165" s="6">
        <v>7.8393333333333297</v>
      </c>
      <c r="N165" s="6">
        <v>7.306</v>
      </c>
      <c r="O165" s="6">
        <v>6.9210000000000003</v>
      </c>
      <c r="P165" s="6">
        <v>6.5814777777777804</v>
      </c>
      <c r="Q165" s="44">
        <v>6.02178831894508</v>
      </c>
      <c r="R165" s="45">
        <v>7.5958333333333297</v>
      </c>
      <c r="S165" s="6">
        <v>7.5720000000000001</v>
      </c>
      <c r="T165" s="6">
        <v>7.0955555555555598</v>
      </c>
      <c r="U165" s="6">
        <v>7.62</v>
      </c>
      <c r="V165" s="6">
        <v>7.1760000000000002</v>
      </c>
      <c r="W165" s="6">
        <v>6.7027999999999999</v>
      </c>
      <c r="X165" s="6">
        <v>7.3438461538461501</v>
      </c>
      <c r="Y165" s="58">
        <v>7.6201111111111102</v>
      </c>
      <c r="Z165" s="59">
        <v>8.5606249999999999</v>
      </c>
      <c r="AA165" s="6">
        <v>8.5211333333333297</v>
      </c>
      <c r="AB165" s="6">
        <v>7.8159999999999998</v>
      </c>
      <c r="AC165" s="6">
        <v>7.5010000000000003</v>
      </c>
      <c r="AD165" s="6">
        <v>6.6859999999999999</v>
      </c>
      <c r="AE165" s="6">
        <v>6.6246444444444403</v>
      </c>
      <c r="AF165" s="44">
        <v>6.3540775738274</v>
      </c>
      <c r="AG165" s="45">
        <v>0.4</v>
      </c>
      <c r="AH165" s="6">
        <v>0.4</v>
      </c>
      <c r="AI165" s="6">
        <v>0.4</v>
      </c>
      <c r="AJ165" s="6">
        <v>0.4</v>
      </c>
      <c r="AK165" s="6">
        <v>0.4</v>
      </c>
      <c r="AL165" s="6">
        <v>0.4</v>
      </c>
      <c r="AM165" s="6">
        <v>0.4</v>
      </c>
      <c r="AN165" s="58">
        <v>0.4</v>
      </c>
      <c r="AO165" s="59">
        <v>0.4</v>
      </c>
      <c r="AP165" s="6">
        <v>0.4</v>
      </c>
      <c r="AQ165" s="6">
        <v>0.4</v>
      </c>
      <c r="AR165" s="6">
        <v>0.4</v>
      </c>
      <c r="AS165" s="6">
        <v>0.4</v>
      </c>
      <c r="AT165" s="6">
        <v>0.4</v>
      </c>
      <c r="AU165" s="44">
        <v>0.4</v>
      </c>
      <c r="AV165" s="45">
        <v>1.3</v>
      </c>
      <c r="AW165" s="6">
        <v>1.3</v>
      </c>
      <c r="AX165" s="6">
        <v>1.3</v>
      </c>
      <c r="AY165" s="6">
        <v>1.3</v>
      </c>
      <c r="AZ165" s="6">
        <v>1.3</v>
      </c>
      <c r="BA165" s="6">
        <v>1.3</v>
      </c>
      <c r="BB165" s="6">
        <v>1.3</v>
      </c>
      <c r="BC165" s="58">
        <v>1.3</v>
      </c>
      <c r="BD165" s="59">
        <v>1.3</v>
      </c>
      <c r="BE165" s="6">
        <v>1.3</v>
      </c>
      <c r="BF165" s="6">
        <v>1.3</v>
      </c>
      <c r="BG165" s="6">
        <v>1.3</v>
      </c>
      <c r="BH165" s="6">
        <v>1.3</v>
      </c>
      <c r="BI165" s="6">
        <v>1.3</v>
      </c>
      <c r="BJ165" s="44">
        <v>1.3</v>
      </c>
      <c r="BK165" s="45">
        <v>24.6982142857143</v>
      </c>
      <c r="BL165" s="6">
        <v>21.677142857142901</v>
      </c>
      <c r="BM165" s="6">
        <v>18.3095238095238</v>
      </c>
      <c r="BN165" s="6">
        <v>19.433333333333302</v>
      </c>
      <c r="BO165" s="6">
        <v>17.308571428571401</v>
      </c>
      <c r="BP165" s="6">
        <v>15.062571428571401</v>
      </c>
      <c r="BQ165" s="6">
        <v>16.923626373626401</v>
      </c>
      <c r="BR165" s="58">
        <v>18.260238095238101</v>
      </c>
      <c r="BS165" s="59">
        <v>20.1678125</v>
      </c>
      <c r="BT165" s="6">
        <v>18.870999999999999</v>
      </c>
      <c r="BU165" s="6">
        <v>17.355333333333299</v>
      </c>
      <c r="BV165" s="6">
        <v>16.507000000000001</v>
      </c>
      <c r="BW165" s="6">
        <v>15.307</v>
      </c>
      <c r="BX165" s="6">
        <v>14.9061222222222</v>
      </c>
      <c r="BY165" s="7">
        <v>14.0758658927725</v>
      </c>
    </row>
    <row r="166" spans="2:77" x14ac:dyDescent="0.2">
      <c r="B166" s="28" t="s">
        <v>35</v>
      </c>
      <c r="C166" s="29">
        <v>13.766339285714301</v>
      </c>
      <c r="D166" s="6">
        <v>11.135999999999999</v>
      </c>
      <c r="E166" s="6">
        <v>8.4266666666666694</v>
      </c>
      <c r="F166" s="6">
        <v>9.1480952380952392</v>
      </c>
      <c r="G166" s="6">
        <v>7.5134285714285696</v>
      </c>
      <c r="H166" s="6">
        <v>2.1854571428571399</v>
      </c>
      <c r="I166" s="6">
        <v>7.2728571428571396</v>
      </c>
      <c r="J166" s="58">
        <v>8.1349999999999998</v>
      </c>
      <c r="K166" s="59">
        <v>8.9665625000000002</v>
      </c>
      <c r="L166" s="6">
        <v>7.8689166666666699</v>
      </c>
      <c r="M166" s="6">
        <v>7.7517777777777797</v>
      </c>
      <c r="N166" s="6">
        <v>7.2473000000000001</v>
      </c>
      <c r="O166" s="6">
        <v>4.3227000000000002</v>
      </c>
      <c r="P166" s="6">
        <v>4.0217611111111102</v>
      </c>
      <c r="Q166" s="44">
        <v>3.6115878841914402</v>
      </c>
      <c r="R166" s="45">
        <v>8.1576190476190504</v>
      </c>
      <c r="S166" s="6">
        <v>8.1323428571428504</v>
      </c>
      <c r="T166" s="6">
        <v>7.8068571428571403</v>
      </c>
      <c r="U166" s="6">
        <v>8.17003174603175</v>
      </c>
      <c r="V166" s="6">
        <v>4.9020190476190502</v>
      </c>
      <c r="W166" s="6">
        <v>7.5392914285714303</v>
      </c>
      <c r="X166" s="6">
        <v>7.9882197802197803</v>
      </c>
      <c r="Y166" s="58">
        <v>8.1700952380952394</v>
      </c>
      <c r="Z166" s="59">
        <v>8.7116666666666696</v>
      </c>
      <c r="AA166" s="6">
        <v>8.6799555555555603</v>
      </c>
      <c r="AB166" s="6">
        <v>5.7406666666666704</v>
      </c>
      <c r="AC166" s="6">
        <v>5.4657999999999998</v>
      </c>
      <c r="AD166" s="6">
        <v>5.4657999999999998</v>
      </c>
      <c r="AE166" s="6">
        <v>5.4281166666666696</v>
      </c>
      <c r="AF166" s="44">
        <v>5.1592367852513199</v>
      </c>
      <c r="AG166" s="45">
        <v>0.6</v>
      </c>
      <c r="AH166" s="6">
        <v>0.6</v>
      </c>
      <c r="AI166" s="6">
        <v>0.6</v>
      </c>
      <c r="AJ166" s="6">
        <v>0.6</v>
      </c>
      <c r="AK166" s="6">
        <v>0.6</v>
      </c>
      <c r="AL166" s="6">
        <v>0.6</v>
      </c>
      <c r="AM166" s="6">
        <v>0.6</v>
      </c>
      <c r="AN166" s="58">
        <v>0.6</v>
      </c>
      <c r="AO166" s="59">
        <v>0.6</v>
      </c>
      <c r="AP166" s="6">
        <v>0.6</v>
      </c>
      <c r="AQ166" s="6">
        <v>0.6</v>
      </c>
      <c r="AR166" s="6">
        <v>0.6</v>
      </c>
      <c r="AS166" s="6">
        <v>0.6</v>
      </c>
      <c r="AT166" s="6">
        <v>0.6</v>
      </c>
      <c r="AU166" s="44">
        <v>0.6</v>
      </c>
      <c r="AV166" s="45">
        <v>1.3</v>
      </c>
      <c r="AW166" s="6">
        <v>1.3</v>
      </c>
      <c r="AX166" s="6">
        <v>1.3</v>
      </c>
      <c r="AY166" s="6">
        <v>1.3</v>
      </c>
      <c r="AZ166" s="6">
        <v>1.3</v>
      </c>
      <c r="BA166" s="6">
        <v>1.3</v>
      </c>
      <c r="BB166" s="6">
        <v>1.3</v>
      </c>
      <c r="BC166" s="58">
        <v>1.3</v>
      </c>
      <c r="BD166" s="59">
        <v>1.3</v>
      </c>
      <c r="BE166" s="6">
        <v>1.3</v>
      </c>
      <c r="BF166" s="6">
        <v>1.3</v>
      </c>
      <c r="BG166" s="6">
        <v>1.3</v>
      </c>
      <c r="BH166" s="6">
        <v>1.3</v>
      </c>
      <c r="BI166" s="6">
        <v>1.3</v>
      </c>
      <c r="BJ166" s="44">
        <v>1.3</v>
      </c>
      <c r="BK166" s="45">
        <v>23.823958333333302</v>
      </c>
      <c r="BL166" s="6">
        <v>21.1683428571429</v>
      </c>
      <c r="BM166" s="6">
        <v>18.133523809523801</v>
      </c>
      <c r="BN166" s="6">
        <v>19.218126984127</v>
      </c>
      <c r="BO166" s="6">
        <v>14.3154476190476</v>
      </c>
      <c r="BP166" s="6">
        <v>11.624748571428601</v>
      </c>
      <c r="BQ166" s="6">
        <v>17.161076923076902</v>
      </c>
      <c r="BR166" s="58">
        <v>18.2050952380952</v>
      </c>
      <c r="BS166" s="59">
        <v>19.578229166666699</v>
      </c>
      <c r="BT166" s="6">
        <v>18.448872222222199</v>
      </c>
      <c r="BU166" s="6">
        <v>15.392444444444401</v>
      </c>
      <c r="BV166" s="6">
        <v>14.613099999999999</v>
      </c>
      <c r="BW166" s="6">
        <v>11.688499999999999</v>
      </c>
      <c r="BX166" s="6">
        <v>11.349877777777801</v>
      </c>
      <c r="BY166" s="7">
        <v>10.6708246694428</v>
      </c>
    </row>
    <row r="167" spans="2:77" x14ac:dyDescent="0.2">
      <c r="B167" s="28" t="s">
        <v>34</v>
      </c>
      <c r="C167" s="29">
        <v>14.4491071428571</v>
      </c>
      <c r="D167" s="6">
        <v>11.8585714285714</v>
      </c>
      <c r="E167" s="6">
        <v>9.3214285714285694</v>
      </c>
      <c r="F167" s="6">
        <v>9.8833333333333293</v>
      </c>
      <c r="G167" s="6">
        <v>8.3942857142857203</v>
      </c>
      <c r="H167" s="6">
        <v>6.8232857142857197</v>
      </c>
      <c r="I167" s="6">
        <v>7.9310439560439603</v>
      </c>
      <c r="J167" s="58">
        <v>8.8701190476190508</v>
      </c>
      <c r="K167" s="59">
        <v>9.7828125000000004</v>
      </c>
      <c r="L167" s="6">
        <v>8.6954999999999991</v>
      </c>
      <c r="M167" s="6">
        <v>7.8313333333333297</v>
      </c>
      <c r="N167" s="6">
        <v>6.7750000000000004</v>
      </c>
      <c r="O167" s="6">
        <v>5.4009999999999998</v>
      </c>
      <c r="P167" s="6">
        <v>4.98305555555556</v>
      </c>
      <c r="Q167" s="44">
        <v>4.4532430849607696</v>
      </c>
      <c r="R167" s="45">
        <v>6.9827380952381004</v>
      </c>
      <c r="S167" s="6">
        <v>6.9657142857142897</v>
      </c>
      <c r="T167" s="6">
        <v>6.6253968253968303</v>
      </c>
      <c r="U167" s="6">
        <v>7</v>
      </c>
      <c r="V167" s="6">
        <v>6.6828571428571397</v>
      </c>
      <c r="W167" s="6">
        <v>6.3448571428571503</v>
      </c>
      <c r="X167" s="6">
        <v>6.8027472527472499</v>
      </c>
      <c r="Y167" s="58">
        <v>7.0000793650793698</v>
      </c>
      <c r="Z167" s="59">
        <v>7.671875</v>
      </c>
      <c r="AA167" s="6">
        <v>7.6436666666666699</v>
      </c>
      <c r="AB167" s="6">
        <v>5.7056666666666702</v>
      </c>
      <c r="AC167" s="6">
        <v>5.1620499999999998</v>
      </c>
      <c r="AD167" s="6">
        <v>5.1620499999999998</v>
      </c>
      <c r="AE167" s="6">
        <v>5.08317777777778</v>
      </c>
      <c r="AF167" s="44">
        <v>4.9530824784176204</v>
      </c>
      <c r="AG167" s="45">
        <v>0.3</v>
      </c>
      <c r="AH167" s="6">
        <v>0.3</v>
      </c>
      <c r="AI167" s="6">
        <v>0.3</v>
      </c>
      <c r="AJ167" s="6">
        <v>0.3</v>
      </c>
      <c r="AK167" s="6">
        <v>0.3</v>
      </c>
      <c r="AL167" s="6">
        <v>0.3</v>
      </c>
      <c r="AM167" s="6">
        <v>0.3</v>
      </c>
      <c r="AN167" s="58">
        <v>0.3</v>
      </c>
      <c r="AO167" s="59">
        <v>0.3</v>
      </c>
      <c r="AP167" s="6">
        <v>0.3</v>
      </c>
      <c r="AQ167" s="6">
        <v>0.3</v>
      </c>
      <c r="AR167" s="6">
        <v>0.28999999999999998</v>
      </c>
      <c r="AS167" s="6">
        <v>0.28999999999999998</v>
      </c>
      <c r="AT167" s="6">
        <v>0.1</v>
      </c>
      <c r="AU167" s="44">
        <v>0.02</v>
      </c>
      <c r="AV167" s="45">
        <v>1.3</v>
      </c>
      <c r="AW167" s="6">
        <v>1.3</v>
      </c>
      <c r="AX167" s="6">
        <v>1.3</v>
      </c>
      <c r="AY167" s="6">
        <v>1.3</v>
      </c>
      <c r="AZ167" s="6">
        <v>1.3</v>
      </c>
      <c r="BA167" s="6">
        <v>1.3</v>
      </c>
      <c r="BB167" s="6">
        <v>1.3</v>
      </c>
      <c r="BC167" s="58">
        <v>1.3</v>
      </c>
      <c r="BD167" s="59">
        <v>1.3</v>
      </c>
      <c r="BE167" s="6">
        <v>1.3</v>
      </c>
      <c r="BF167" s="6">
        <v>1.3</v>
      </c>
      <c r="BG167" s="6">
        <v>1.3</v>
      </c>
      <c r="BH167" s="6">
        <v>1.3</v>
      </c>
      <c r="BI167" s="6">
        <v>1.3</v>
      </c>
      <c r="BJ167" s="44">
        <v>1.3</v>
      </c>
      <c r="BK167" s="45">
        <v>23.031845238095201</v>
      </c>
      <c r="BL167" s="6">
        <v>20.424285714285698</v>
      </c>
      <c r="BM167" s="6">
        <v>17.546825396825401</v>
      </c>
      <c r="BN167" s="6">
        <v>18.483333333333299</v>
      </c>
      <c r="BO167" s="6">
        <v>16.677142857142901</v>
      </c>
      <c r="BP167" s="6">
        <v>14.7681428571429</v>
      </c>
      <c r="BQ167" s="6">
        <v>16.333791208791201</v>
      </c>
      <c r="BR167" s="58">
        <v>17.470198412698402</v>
      </c>
      <c r="BS167" s="59">
        <v>19.0546875</v>
      </c>
      <c r="BT167" s="6">
        <v>17.939166666666701</v>
      </c>
      <c r="BU167" s="6">
        <v>15.137</v>
      </c>
      <c r="BV167" s="6">
        <v>13.527049999999999</v>
      </c>
      <c r="BW167" s="6">
        <v>12.15305</v>
      </c>
      <c r="BX167" s="6">
        <v>11.4662333333333</v>
      </c>
      <c r="BY167" s="7">
        <v>10.726325563378399</v>
      </c>
    </row>
    <row r="168" spans="2:77" x14ac:dyDescent="0.2">
      <c r="B168" s="28" t="s">
        <v>33</v>
      </c>
      <c r="C168" s="29">
        <v>14.5779017857143</v>
      </c>
      <c r="D168" s="6">
        <v>11.8305714285714</v>
      </c>
      <c r="E168" s="6">
        <v>9.1280952380952396</v>
      </c>
      <c r="F168" s="6">
        <v>9.7233809523809498</v>
      </c>
      <c r="G168" s="6">
        <v>8.1417428571428605</v>
      </c>
      <c r="H168" s="6">
        <v>6.4675228571428596</v>
      </c>
      <c r="I168" s="6">
        <v>7.63647252747253</v>
      </c>
      <c r="J168" s="58">
        <v>8.6569285714285709</v>
      </c>
      <c r="K168" s="59">
        <v>9.3171874999999993</v>
      </c>
      <c r="L168" s="6">
        <v>8.1722999999999999</v>
      </c>
      <c r="M168" s="6">
        <v>9.9406666666666705</v>
      </c>
      <c r="N168" s="6">
        <v>6.7905333333333298</v>
      </c>
      <c r="O168" s="6">
        <v>5.7929333333333304</v>
      </c>
      <c r="P168" s="6">
        <v>3.5975555555555601</v>
      </c>
      <c r="Q168" s="44">
        <v>2.60175047482391</v>
      </c>
      <c r="R168" s="45">
        <v>4.6362574404761903</v>
      </c>
      <c r="S168" s="6">
        <v>4.73771428571429</v>
      </c>
      <c r="T168" s="6">
        <v>4.4320634920634898</v>
      </c>
      <c r="U168" s="6">
        <v>4.7517539682539702</v>
      </c>
      <c r="V168" s="6">
        <v>4.4751952380952398</v>
      </c>
      <c r="W168" s="6">
        <v>4.1775585714285697</v>
      </c>
      <c r="X168" s="6">
        <v>4.5673791208791199</v>
      </c>
      <c r="Y168" s="58">
        <v>4.7518690476190502</v>
      </c>
      <c r="Z168" s="59">
        <v>5.16015625</v>
      </c>
      <c r="AA168" s="6">
        <v>5.13605</v>
      </c>
      <c r="AB168" s="6">
        <v>5.0647500000000001</v>
      </c>
      <c r="AC168" s="6">
        <v>4.9343166666666702</v>
      </c>
      <c r="AD168" s="6">
        <v>4.9108666666666698</v>
      </c>
      <c r="AE168" s="6">
        <v>4.8867861111111104</v>
      </c>
      <c r="AF168" s="44">
        <v>4.6912055332800904</v>
      </c>
      <c r="AG168" s="45">
        <v>1.1299999999999999</v>
      </c>
      <c r="AH168" s="6">
        <v>1.1299999999999999</v>
      </c>
      <c r="AI168" s="6">
        <v>1.1299999999999999</v>
      </c>
      <c r="AJ168" s="6">
        <v>1.1299999999999999</v>
      </c>
      <c r="AK168" s="6">
        <v>1.1299999999999999</v>
      </c>
      <c r="AL168" s="6">
        <v>1.1299999999999999</v>
      </c>
      <c r="AM168" s="6">
        <v>1.1299999999999999</v>
      </c>
      <c r="AN168" s="58">
        <v>1.1299999999999999</v>
      </c>
      <c r="AO168" s="59">
        <v>1.1299999999999999</v>
      </c>
      <c r="AP168" s="6">
        <v>1.1299999999999999</v>
      </c>
      <c r="AQ168" s="6">
        <v>1.1299999999999999</v>
      </c>
      <c r="AR168" s="6">
        <v>1.1299999999999999</v>
      </c>
      <c r="AS168" s="6">
        <v>1.1299999999999999</v>
      </c>
      <c r="AT168" s="6">
        <v>1.1299999999999999</v>
      </c>
      <c r="AU168" s="44">
        <v>1.1299999999999999</v>
      </c>
      <c r="AV168" s="45">
        <v>1.3</v>
      </c>
      <c r="AW168" s="6">
        <v>1.3</v>
      </c>
      <c r="AX168" s="6">
        <v>1.3</v>
      </c>
      <c r="AY168" s="6">
        <v>1.3</v>
      </c>
      <c r="AZ168" s="6">
        <v>1.3</v>
      </c>
      <c r="BA168" s="6">
        <v>1.3</v>
      </c>
      <c r="BB168" s="6">
        <v>1.3</v>
      </c>
      <c r="BC168" s="58">
        <v>1.3</v>
      </c>
      <c r="BD168" s="59">
        <v>1.3</v>
      </c>
      <c r="BE168" s="6">
        <v>1.3</v>
      </c>
      <c r="BF168" s="6">
        <v>1.3</v>
      </c>
      <c r="BG168" s="6">
        <v>1.3</v>
      </c>
      <c r="BH168" s="6">
        <v>1.3</v>
      </c>
      <c r="BI168" s="6">
        <v>1.3</v>
      </c>
      <c r="BJ168" s="44">
        <v>1.3</v>
      </c>
      <c r="BK168" s="45">
        <v>21.644159226190499</v>
      </c>
      <c r="BL168" s="6">
        <v>18.9982857142857</v>
      </c>
      <c r="BM168" s="6">
        <v>15.990158730158701</v>
      </c>
      <c r="BN168" s="6">
        <v>16.9051349206349</v>
      </c>
      <c r="BO168" s="6">
        <v>15.046938095238101</v>
      </c>
      <c r="BP168" s="6">
        <v>13.0750814285714</v>
      </c>
      <c r="BQ168" s="6">
        <v>14.6338516483516</v>
      </c>
      <c r="BR168" s="58">
        <v>15.8387976190476</v>
      </c>
      <c r="BS168" s="59">
        <v>16.907343749999999</v>
      </c>
      <c r="BT168" s="6">
        <v>15.738350000000001</v>
      </c>
      <c r="BU168" s="6">
        <v>17.435416666666701</v>
      </c>
      <c r="BV168" s="6">
        <v>14.15485</v>
      </c>
      <c r="BW168" s="6">
        <v>13.133800000000001</v>
      </c>
      <c r="BX168" s="6">
        <v>10.914341666666701</v>
      </c>
      <c r="BY168" s="7">
        <v>9.7229560081039992</v>
      </c>
    </row>
    <row r="169" spans="2:77" x14ac:dyDescent="0.2">
      <c r="B169" s="28" t="s">
        <v>32</v>
      </c>
      <c r="C169" s="29">
        <v>17.013077380952399</v>
      </c>
      <c r="D169" s="6">
        <v>13.448857142857101</v>
      </c>
      <c r="E169" s="6">
        <v>9.6715873015872997</v>
      </c>
      <c r="F169" s="6">
        <v>10.776666666666699</v>
      </c>
      <c r="G169" s="6">
        <v>8.4544285714285703</v>
      </c>
      <c r="H169" s="6">
        <v>6.0013285714285702</v>
      </c>
      <c r="I169" s="6">
        <v>7.9281043956043904</v>
      </c>
      <c r="J169" s="58">
        <v>9.3902341269841294</v>
      </c>
      <c r="K169" s="59">
        <v>11.24203125</v>
      </c>
      <c r="L169" s="6">
        <v>9.7623999999999995</v>
      </c>
      <c r="M169" s="6">
        <v>8.0619999999999994</v>
      </c>
      <c r="N169" s="6">
        <v>7.43</v>
      </c>
      <c r="O169" s="6">
        <v>5.077</v>
      </c>
      <c r="P169" s="6">
        <v>4.8118999999999996</v>
      </c>
      <c r="Q169" s="44">
        <v>4.3460135529293904</v>
      </c>
      <c r="R169" s="45">
        <v>7.9480654761904699</v>
      </c>
      <c r="S169" s="6">
        <v>7.9165714285714301</v>
      </c>
      <c r="T169" s="6">
        <v>7.2869841269841302</v>
      </c>
      <c r="U169" s="6">
        <v>7.98</v>
      </c>
      <c r="V169" s="6">
        <v>7.3932857142857102</v>
      </c>
      <c r="W169" s="6">
        <v>6.7679857142857101</v>
      </c>
      <c r="X169" s="6">
        <v>7.6150824175824203</v>
      </c>
      <c r="Y169" s="58">
        <v>7.9801468253968304</v>
      </c>
      <c r="Z169" s="59">
        <v>9.2229687499999997</v>
      </c>
      <c r="AA169" s="6">
        <v>7.4940166666666697</v>
      </c>
      <c r="AB169" s="6">
        <v>6.9466666666666699</v>
      </c>
      <c r="AC169" s="6">
        <v>6.83</v>
      </c>
      <c r="AD169" s="6">
        <v>6.4039999999999999</v>
      </c>
      <c r="AE169" s="6">
        <v>6.3816888888888901</v>
      </c>
      <c r="AF169" s="44">
        <v>6.2833009359372403</v>
      </c>
      <c r="AG169" s="45">
        <v>1.56</v>
      </c>
      <c r="AH169" s="6">
        <v>1.56</v>
      </c>
      <c r="AI169" s="6">
        <v>1.56</v>
      </c>
      <c r="AJ169" s="6">
        <v>1.56</v>
      </c>
      <c r="AK169" s="6">
        <v>1.56</v>
      </c>
      <c r="AL169" s="6">
        <v>1.56</v>
      </c>
      <c r="AM169" s="6">
        <v>1.56</v>
      </c>
      <c r="AN169" s="58">
        <v>1.56</v>
      </c>
      <c r="AO169" s="59">
        <v>1.56</v>
      </c>
      <c r="AP169" s="6">
        <v>1.56</v>
      </c>
      <c r="AQ169" s="6">
        <v>1.56</v>
      </c>
      <c r="AR169" s="6">
        <v>1.56</v>
      </c>
      <c r="AS169" s="6">
        <v>0.96</v>
      </c>
      <c r="AT169" s="6">
        <v>0.96</v>
      </c>
      <c r="AU169" s="44">
        <v>0.96</v>
      </c>
      <c r="AV169" s="45">
        <v>1.3</v>
      </c>
      <c r="AW169" s="6">
        <v>1.3</v>
      </c>
      <c r="AX169" s="6">
        <v>1.3</v>
      </c>
      <c r="AY169" s="6">
        <v>1.3</v>
      </c>
      <c r="AZ169" s="6">
        <v>1.3</v>
      </c>
      <c r="BA169" s="6">
        <v>1.3</v>
      </c>
      <c r="BB169" s="6">
        <v>1.3</v>
      </c>
      <c r="BC169" s="58">
        <v>1.3</v>
      </c>
      <c r="BD169" s="59">
        <v>1.3</v>
      </c>
      <c r="BE169" s="6">
        <v>1.3</v>
      </c>
      <c r="BF169" s="6">
        <v>1.3</v>
      </c>
      <c r="BG169" s="6">
        <v>1.3</v>
      </c>
      <c r="BH169" s="6">
        <v>1.3</v>
      </c>
      <c r="BI169" s="6">
        <v>1.3</v>
      </c>
      <c r="BJ169" s="44">
        <v>1.3</v>
      </c>
      <c r="BK169" s="45">
        <v>27.821142857142899</v>
      </c>
      <c r="BL169" s="6">
        <v>24.225428571428601</v>
      </c>
      <c r="BM169" s="6">
        <v>19.818571428571399</v>
      </c>
      <c r="BN169" s="6">
        <v>21.616666666666699</v>
      </c>
      <c r="BO169" s="6">
        <v>18.7077142857143</v>
      </c>
      <c r="BP169" s="6">
        <v>15.629314285714299</v>
      </c>
      <c r="BQ169" s="6">
        <v>18.403186813186799</v>
      </c>
      <c r="BR169" s="58">
        <v>20.230380952381001</v>
      </c>
      <c r="BS169" s="59">
        <v>23.324999999999999</v>
      </c>
      <c r="BT169" s="6">
        <v>20.116416666666701</v>
      </c>
      <c r="BU169" s="6">
        <v>17.868666666666702</v>
      </c>
      <c r="BV169" s="6">
        <v>17.12</v>
      </c>
      <c r="BW169" s="6">
        <v>13.741</v>
      </c>
      <c r="BX169" s="6">
        <v>13.4535888888889</v>
      </c>
      <c r="BY169" s="7">
        <v>12.889314488866599</v>
      </c>
    </row>
    <row r="170" spans="2:77" x14ac:dyDescent="0.2">
      <c r="B170" s="28" t="s">
        <v>31</v>
      </c>
      <c r="C170" s="29">
        <v>10.7081101190476</v>
      </c>
      <c r="D170" s="6">
        <v>8.5205714285714294</v>
      </c>
      <c r="E170" s="6">
        <v>6.4447619047618998</v>
      </c>
      <c r="F170" s="6">
        <v>6.8262698412698404</v>
      </c>
      <c r="G170" s="6">
        <v>5.6411904761904799</v>
      </c>
      <c r="H170" s="6">
        <v>4.3873571428571401</v>
      </c>
      <c r="I170" s="6">
        <v>5.2043956043956001</v>
      </c>
      <c r="J170" s="58">
        <v>5.9730873015872996</v>
      </c>
      <c r="K170" s="59">
        <v>6.4749999999999996</v>
      </c>
      <c r="L170" s="6">
        <v>5.5725166666666697</v>
      </c>
      <c r="M170" s="6">
        <v>7.01</v>
      </c>
      <c r="N170" s="6">
        <v>6.2212500000000004</v>
      </c>
      <c r="O170" s="6">
        <v>4.7210000000000001</v>
      </c>
      <c r="P170" s="6">
        <v>4.41211111111111</v>
      </c>
      <c r="Q170" s="44">
        <v>3.9685798838645998</v>
      </c>
      <c r="R170" s="45">
        <v>7.9710193452381004</v>
      </c>
      <c r="S170" s="6">
        <v>6.8598571428571402</v>
      </c>
      <c r="T170" s="6">
        <v>5.5888095238095197</v>
      </c>
      <c r="U170" s="6">
        <v>6.0205158730158699</v>
      </c>
      <c r="V170" s="6">
        <v>5.21845238095238</v>
      </c>
      <c r="W170" s="6">
        <v>4.3655357142857101</v>
      </c>
      <c r="X170" s="6">
        <v>5.0662087912087896</v>
      </c>
      <c r="Y170" s="58">
        <v>5.5940198412698399</v>
      </c>
      <c r="Z170" s="59">
        <v>6.2125000000000004</v>
      </c>
      <c r="AA170" s="6">
        <v>5.7470583333333298</v>
      </c>
      <c r="AB170" s="6">
        <v>5.9119999999999999</v>
      </c>
      <c r="AC170" s="6">
        <v>5.6692</v>
      </c>
      <c r="AD170" s="6">
        <v>5.5050999999999997</v>
      </c>
      <c r="AE170" s="6">
        <v>5.4173222222222197</v>
      </c>
      <c r="AF170" s="44">
        <v>5.1123178722510598</v>
      </c>
      <c r="AG170" s="45">
        <v>0.65</v>
      </c>
      <c r="AH170" s="6">
        <v>0.65</v>
      </c>
      <c r="AI170" s="6">
        <v>0.65</v>
      </c>
      <c r="AJ170" s="6">
        <v>0.65</v>
      </c>
      <c r="AK170" s="6">
        <v>0.65</v>
      </c>
      <c r="AL170" s="6">
        <v>0.65</v>
      </c>
      <c r="AM170" s="6">
        <v>0.65</v>
      </c>
      <c r="AN170" s="58">
        <v>0.65</v>
      </c>
      <c r="AO170" s="59">
        <v>0.65</v>
      </c>
      <c r="AP170" s="6">
        <v>0.65</v>
      </c>
      <c r="AQ170" s="6">
        <v>0.65</v>
      </c>
      <c r="AR170" s="6">
        <v>0.65</v>
      </c>
      <c r="AS170" s="6">
        <v>0.65</v>
      </c>
      <c r="AT170" s="6">
        <v>0.65</v>
      </c>
      <c r="AU170" s="44">
        <v>0.65</v>
      </c>
      <c r="AV170" s="45">
        <v>1.3</v>
      </c>
      <c r="AW170" s="6">
        <v>1.3</v>
      </c>
      <c r="AX170" s="6">
        <v>1.3</v>
      </c>
      <c r="AY170" s="6">
        <v>1.3</v>
      </c>
      <c r="AZ170" s="6">
        <v>1.3</v>
      </c>
      <c r="BA170" s="6">
        <v>1.3</v>
      </c>
      <c r="BB170" s="6">
        <v>1.3</v>
      </c>
      <c r="BC170" s="58">
        <v>1.3</v>
      </c>
      <c r="BD170" s="59">
        <v>1.3</v>
      </c>
      <c r="BE170" s="6">
        <v>1.3</v>
      </c>
      <c r="BF170" s="6">
        <v>1.3</v>
      </c>
      <c r="BG170" s="6">
        <v>1.3</v>
      </c>
      <c r="BH170" s="6">
        <v>1.3</v>
      </c>
      <c r="BI170" s="6">
        <v>1.3</v>
      </c>
      <c r="BJ170" s="44">
        <v>1.3</v>
      </c>
      <c r="BK170" s="45">
        <v>20.6291294642857</v>
      </c>
      <c r="BL170" s="6">
        <v>17.330428571428602</v>
      </c>
      <c r="BM170" s="6">
        <v>13.9835714285714</v>
      </c>
      <c r="BN170" s="6">
        <v>14.796785714285701</v>
      </c>
      <c r="BO170" s="6">
        <v>12.809642857142901</v>
      </c>
      <c r="BP170" s="6">
        <v>10.702892857142899</v>
      </c>
      <c r="BQ170" s="6">
        <v>12.220604395604401</v>
      </c>
      <c r="BR170" s="58">
        <v>13.5171071428571</v>
      </c>
      <c r="BS170" s="59">
        <v>14.637499999999999</v>
      </c>
      <c r="BT170" s="6">
        <v>13.269575</v>
      </c>
      <c r="BU170" s="6">
        <v>14.872</v>
      </c>
      <c r="BV170" s="6">
        <v>13.840450000000001</v>
      </c>
      <c r="BW170" s="6">
        <v>12.1761</v>
      </c>
      <c r="BX170" s="6">
        <v>11.7794333333333</v>
      </c>
      <c r="BY170" s="7">
        <v>11.030897756115699</v>
      </c>
    </row>
    <row r="171" spans="2:77" x14ac:dyDescent="0.2">
      <c r="B171" s="28" t="s">
        <v>30</v>
      </c>
      <c r="C171" s="29">
        <v>20.5</v>
      </c>
      <c r="D171" s="6">
        <v>16.45</v>
      </c>
      <c r="E171" s="6">
        <v>11.8348888888889</v>
      </c>
      <c r="F171" s="6">
        <v>13.703333333333299</v>
      </c>
      <c r="G171" s="6">
        <v>9.6907999999999994</v>
      </c>
      <c r="H171" s="6">
        <v>6.1622399999999997</v>
      </c>
      <c r="I171" s="6">
        <v>8.5418461538461496</v>
      </c>
      <c r="J171" s="58">
        <v>11.4103333333333</v>
      </c>
      <c r="K171" s="59">
        <v>11.695625</v>
      </c>
      <c r="L171" s="6">
        <v>9.2513333333333296</v>
      </c>
      <c r="M171" s="6">
        <v>9.0852222222222192</v>
      </c>
      <c r="N171" s="6">
        <v>8.5864333333333303</v>
      </c>
      <c r="O171" s="6">
        <v>8.1056666666666697</v>
      </c>
      <c r="P171" s="6">
        <v>6.7106666666666701</v>
      </c>
      <c r="Q171" s="44">
        <v>5.63874925054228</v>
      </c>
      <c r="R171" s="45">
        <v>10.199999999999999</v>
      </c>
      <c r="S171" s="6">
        <v>10.199999999999999</v>
      </c>
      <c r="T171" s="6">
        <v>7.63066666666667</v>
      </c>
      <c r="U171" s="6">
        <v>8.6359999999999992</v>
      </c>
      <c r="V171" s="6">
        <v>7.7572000000000001</v>
      </c>
      <c r="W171" s="6">
        <v>6.8071599999999997</v>
      </c>
      <c r="X171" s="6">
        <v>8.0169999999999995</v>
      </c>
      <c r="Y171" s="58">
        <v>8.6364333333333292</v>
      </c>
      <c r="Z171" s="59">
        <v>9.2868124999999999</v>
      </c>
      <c r="AA171" s="6">
        <v>9.1837333333333309</v>
      </c>
      <c r="AB171" s="6">
        <v>9.1903333333333297</v>
      </c>
      <c r="AC171" s="6">
        <v>8.6699000000000002</v>
      </c>
      <c r="AD171" s="6">
        <v>8.6699000000000002</v>
      </c>
      <c r="AE171" s="6">
        <v>8.9702000000000002</v>
      </c>
      <c r="AF171" s="44">
        <v>8.5686660771148908</v>
      </c>
      <c r="AG171" s="45">
        <v>1.7</v>
      </c>
      <c r="AH171" s="6">
        <v>1.7</v>
      </c>
      <c r="AI171" s="6">
        <v>1.7</v>
      </c>
      <c r="AJ171" s="6">
        <v>1.7</v>
      </c>
      <c r="AK171" s="6">
        <v>1.7</v>
      </c>
      <c r="AL171" s="6">
        <v>1.7</v>
      </c>
      <c r="AM171" s="6">
        <v>1.7</v>
      </c>
      <c r="AN171" s="58">
        <v>1.7</v>
      </c>
      <c r="AO171" s="59">
        <v>1.7</v>
      </c>
      <c r="AP171" s="6">
        <v>1.7</v>
      </c>
      <c r="AQ171" s="6">
        <v>1.7</v>
      </c>
      <c r="AR171" s="6">
        <v>1.7</v>
      </c>
      <c r="AS171" s="6">
        <v>1.7</v>
      </c>
      <c r="AT171" s="6">
        <v>1.7</v>
      </c>
      <c r="AU171" s="44">
        <v>1.7</v>
      </c>
      <c r="AV171" s="45">
        <v>1.3</v>
      </c>
      <c r="AW171" s="6">
        <v>1.3</v>
      </c>
      <c r="AX171" s="6">
        <v>1.3</v>
      </c>
      <c r="AY171" s="6">
        <v>1.3</v>
      </c>
      <c r="AZ171" s="6">
        <v>1.3</v>
      </c>
      <c r="BA171" s="6">
        <v>1.3</v>
      </c>
      <c r="BB171" s="6">
        <v>1.3</v>
      </c>
      <c r="BC171" s="58">
        <v>1.3</v>
      </c>
      <c r="BD171" s="59">
        <v>1.3</v>
      </c>
      <c r="BE171" s="6">
        <v>1.3</v>
      </c>
      <c r="BF171" s="6">
        <v>1.3</v>
      </c>
      <c r="BG171" s="6">
        <v>1.3</v>
      </c>
      <c r="BH171" s="6">
        <v>1.3</v>
      </c>
      <c r="BI171" s="6">
        <v>1.3</v>
      </c>
      <c r="BJ171" s="44">
        <v>1.3</v>
      </c>
      <c r="BK171" s="45">
        <v>33.700000000000003</v>
      </c>
      <c r="BL171" s="6">
        <v>29.65</v>
      </c>
      <c r="BM171" s="6">
        <v>22.4655555555556</v>
      </c>
      <c r="BN171" s="6">
        <v>25.3393333333333</v>
      </c>
      <c r="BO171" s="6">
        <v>20.448</v>
      </c>
      <c r="BP171" s="6">
        <v>15.9694</v>
      </c>
      <c r="BQ171" s="6">
        <v>19.558846153846201</v>
      </c>
      <c r="BR171" s="58">
        <v>23.046766666666699</v>
      </c>
      <c r="BS171" s="59">
        <v>23.9824375</v>
      </c>
      <c r="BT171" s="6">
        <v>21.4350666666667</v>
      </c>
      <c r="BU171" s="6">
        <v>21.275555555555599</v>
      </c>
      <c r="BV171" s="6">
        <v>20.256333333333298</v>
      </c>
      <c r="BW171" s="6">
        <v>19.775566666666698</v>
      </c>
      <c r="BX171" s="6">
        <v>18.680866666666699</v>
      </c>
      <c r="BY171" s="7">
        <v>17.207415327657198</v>
      </c>
    </row>
    <row r="172" spans="2:77" x14ac:dyDescent="0.2">
      <c r="B172" s="28" t="s">
        <v>29</v>
      </c>
      <c r="C172" s="29">
        <v>15.7869047619048</v>
      </c>
      <c r="D172" s="6">
        <v>12.788857142857101</v>
      </c>
      <c r="E172" s="6">
        <v>10.1049206349206</v>
      </c>
      <c r="F172" s="6">
        <v>10.4576825396825</v>
      </c>
      <c r="G172" s="6">
        <v>8.9791809523809505</v>
      </c>
      <c r="H172" s="6">
        <v>5.8363485714285703</v>
      </c>
      <c r="I172" s="6">
        <v>6.8076483516483499</v>
      </c>
      <c r="J172" s="58">
        <v>9.2844761904761892</v>
      </c>
      <c r="K172" s="59">
        <v>9.625</v>
      </c>
      <c r="L172" s="6">
        <v>8.3884000000000007</v>
      </c>
      <c r="M172" s="6">
        <v>8.2233333333333292</v>
      </c>
      <c r="N172" s="6">
        <v>7.7786666666666697</v>
      </c>
      <c r="O172" s="6">
        <v>4.4235333333333298</v>
      </c>
      <c r="P172" s="6">
        <v>4.4118888888888899</v>
      </c>
      <c r="Q172" s="44">
        <v>4.2022569028828798</v>
      </c>
      <c r="R172" s="45">
        <v>6.03936011904762</v>
      </c>
      <c r="S172" s="6">
        <v>6.0165714285714298</v>
      </c>
      <c r="T172" s="6">
        <v>5.7425396825396797</v>
      </c>
      <c r="U172" s="6">
        <v>6.0291587301587297</v>
      </c>
      <c r="V172" s="6">
        <v>5.7812095238095198</v>
      </c>
      <c r="W172" s="6">
        <v>5.51436285714286</v>
      </c>
      <c r="X172" s="6">
        <v>5.8638571428571398</v>
      </c>
      <c r="Y172" s="58">
        <v>6.0292619047619</v>
      </c>
      <c r="Z172" s="59">
        <v>6.3953125000000002</v>
      </c>
      <c r="AA172" s="6">
        <v>6.3737000000000004</v>
      </c>
      <c r="AB172" s="6">
        <v>6.4053333333333304</v>
      </c>
      <c r="AC172" s="6">
        <v>6.2432666666666696</v>
      </c>
      <c r="AD172" s="6">
        <v>6.2432666666666696</v>
      </c>
      <c r="AE172" s="6">
        <v>6.27677777777778</v>
      </c>
      <c r="AF172" s="44">
        <v>6.0989945215888604</v>
      </c>
      <c r="AG172" s="45">
        <v>0.5</v>
      </c>
      <c r="AH172" s="6">
        <v>0.5</v>
      </c>
      <c r="AI172" s="6">
        <v>0.5</v>
      </c>
      <c r="AJ172" s="6">
        <v>0.5</v>
      </c>
      <c r="AK172" s="6">
        <v>0.5</v>
      </c>
      <c r="AL172" s="6">
        <v>0.5</v>
      </c>
      <c r="AM172" s="6">
        <v>0.5</v>
      </c>
      <c r="AN172" s="58">
        <v>0.5</v>
      </c>
      <c r="AO172" s="59">
        <v>0.5</v>
      </c>
      <c r="AP172" s="6">
        <v>0.5</v>
      </c>
      <c r="AQ172" s="6">
        <v>0.5</v>
      </c>
      <c r="AR172" s="6">
        <v>0.5</v>
      </c>
      <c r="AS172" s="6">
        <v>0.5</v>
      </c>
      <c r="AT172" s="6">
        <v>0.5</v>
      </c>
      <c r="AU172" s="44">
        <v>0.5</v>
      </c>
      <c r="AV172" s="45">
        <v>1.3</v>
      </c>
      <c r="AW172" s="6">
        <v>1.3</v>
      </c>
      <c r="AX172" s="6">
        <v>1.3</v>
      </c>
      <c r="AY172" s="6">
        <v>1.3</v>
      </c>
      <c r="AZ172" s="6">
        <v>1.3</v>
      </c>
      <c r="BA172" s="6">
        <v>1.3</v>
      </c>
      <c r="BB172" s="6">
        <v>1.3</v>
      </c>
      <c r="BC172" s="58">
        <v>1.3</v>
      </c>
      <c r="BD172" s="59">
        <v>1.3</v>
      </c>
      <c r="BE172" s="6">
        <v>1.3</v>
      </c>
      <c r="BF172" s="6">
        <v>1.3</v>
      </c>
      <c r="BG172" s="6">
        <v>1.3</v>
      </c>
      <c r="BH172" s="6">
        <v>1.3</v>
      </c>
      <c r="BI172" s="6">
        <v>1.3</v>
      </c>
      <c r="BJ172" s="44">
        <v>1.3</v>
      </c>
      <c r="BK172" s="45">
        <v>23.626264880952402</v>
      </c>
      <c r="BL172" s="6">
        <v>20.6054285714286</v>
      </c>
      <c r="BM172" s="6">
        <v>17.6474603174603</v>
      </c>
      <c r="BN172" s="6">
        <v>18.2868412698413</v>
      </c>
      <c r="BO172" s="6">
        <v>16.560390476190499</v>
      </c>
      <c r="BP172" s="6">
        <v>13.1507114285714</v>
      </c>
      <c r="BQ172" s="6">
        <v>14.4715054945055</v>
      </c>
      <c r="BR172" s="58">
        <v>17.113738095238102</v>
      </c>
      <c r="BS172" s="59">
        <v>17.8203125</v>
      </c>
      <c r="BT172" s="6">
        <v>16.562100000000001</v>
      </c>
      <c r="BU172" s="6">
        <v>16.4286666666667</v>
      </c>
      <c r="BV172" s="6">
        <v>15.8219333333333</v>
      </c>
      <c r="BW172" s="6">
        <v>12.466799999999999</v>
      </c>
      <c r="BX172" s="6">
        <v>12.488666666666701</v>
      </c>
      <c r="BY172" s="7">
        <v>12.1012514244717</v>
      </c>
    </row>
    <row r="173" spans="2:77" x14ac:dyDescent="0.2">
      <c r="B173" s="28" t="s">
        <v>28</v>
      </c>
      <c r="C173" s="29">
        <v>14.599568338177001</v>
      </c>
      <c r="D173" s="6">
        <v>12.789220427858201</v>
      </c>
      <c r="E173" s="6">
        <v>9.5717891265878805</v>
      </c>
      <c r="F173" s="6">
        <v>10.268267281521201</v>
      </c>
      <c r="G173" s="6">
        <v>8.3809603689127208</v>
      </c>
      <c r="H173" s="6">
        <v>6.3992881106738198</v>
      </c>
      <c r="I173" s="6">
        <v>8.4293184436276292</v>
      </c>
      <c r="J173" s="58">
        <v>8.9611324977174203</v>
      </c>
      <c r="K173" s="59">
        <v>10.2748158081541</v>
      </c>
      <c r="L173" s="6">
        <v>8.5685960266589003</v>
      </c>
      <c r="M173" s="6">
        <v>8.5206796589612406</v>
      </c>
      <c r="N173" s="6">
        <v>3.7963945460450699</v>
      </c>
      <c r="O173" s="6">
        <v>3.7355456866677299</v>
      </c>
      <c r="P173" s="6">
        <v>3.43905003207712</v>
      </c>
      <c r="Q173" s="44">
        <v>3.05098225428473</v>
      </c>
      <c r="R173" s="45">
        <v>6.0144581166558897</v>
      </c>
      <c r="S173" s="6">
        <v>5.9899249303091704</v>
      </c>
      <c r="T173" s="6">
        <v>5.6610694057273196</v>
      </c>
      <c r="U173" s="6">
        <v>6.0009405156914104</v>
      </c>
      <c r="V173" s="6">
        <v>5.7005643094148404</v>
      </c>
      <c r="W173" s="6">
        <v>5.3851692928244503</v>
      </c>
      <c r="X173" s="6">
        <v>5.7987125551563699</v>
      </c>
      <c r="Y173" s="58">
        <v>6.00107485209851</v>
      </c>
      <c r="Z173" s="59">
        <v>6.51947904709907</v>
      </c>
      <c r="AA173" s="6">
        <v>6.4994494888003898</v>
      </c>
      <c r="AB173" s="6">
        <v>6.1954564063794599</v>
      </c>
      <c r="AC173" s="6">
        <v>5.1243952882233001</v>
      </c>
      <c r="AD173" s="6">
        <v>5.0262841951027903</v>
      </c>
      <c r="AE173" s="6">
        <v>4.9661091487607196</v>
      </c>
      <c r="AF173" s="44">
        <v>4.7820580412619202</v>
      </c>
      <c r="AG173" s="45">
        <v>0.62397410029061795</v>
      </c>
      <c r="AH173" s="6">
        <v>0.59635322567149196</v>
      </c>
      <c r="AI173" s="6">
        <v>0.46730734759527298</v>
      </c>
      <c r="AJ173" s="6">
        <v>0.50909603689127203</v>
      </c>
      <c r="AK173" s="6">
        <v>0.42785762213476303</v>
      </c>
      <c r="AL173" s="6">
        <v>0.342557286640429</v>
      </c>
      <c r="AM173" s="6">
        <v>0.45106679892535001</v>
      </c>
      <c r="AN173" s="58">
        <v>0.46266794986304499</v>
      </c>
      <c r="AO173" s="59">
        <v>0.544488948489248</v>
      </c>
      <c r="AP173" s="6">
        <v>0.475115761599534</v>
      </c>
      <c r="AQ173" s="6">
        <v>0.47560077953767399</v>
      </c>
      <c r="AR173" s="6">
        <v>0.189983672762704</v>
      </c>
      <c r="AS173" s="6">
        <v>0.18633274120006399</v>
      </c>
      <c r="AT173" s="6">
        <v>0.175743001924627</v>
      </c>
      <c r="AU173" s="44">
        <v>0.155338935257084</v>
      </c>
      <c r="AV173" s="45">
        <v>1.3</v>
      </c>
      <c r="AW173" s="6">
        <v>1.3</v>
      </c>
      <c r="AX173" s="6">
        <v>1.3</v>
      </c>
      <c r="AY173" s="6">
        <v>1.3</v>
      </c>
      <c r="AZ173" s="6">
        <v>1.3</v>
      </c>
      <c r="BA173" s="6">
        <v>1.3</v>
      </c>
      <c r="BB173" s="6">
        <v>1.3</v>
      </c>
      <c r="BC173" s="58">
        <v>1.3</v>
      </c>
      <c r="BD173" s="59">
        <v>1.3</v>
      </c>
      <c r="BE173" s="6">
        <v>1.3</v>
      </c>
      <c r="BF173" s="6">
        <v>1.3</v>
      </c>
      <c r="BG173" s="6">
        <v>1.3</v>
      </c>
      <c r="BH173" s="6">
        <v>1.3</v>
      </c>
      <c r="BI173" s="6">
        <v>1.3</v>
      </c>
      <c r="BJ173" s="44">
        <v>1.3</v>
      </c>
      <c r="BK173" s="45">
        <v>22.538000555123499</v>
      </c>
      <c r="BL173" s="6">
        <v>20.675498583838898</v>
      </c>
      <c r="BM173" s="6">
        <v>17.000165879910501</v>
      </c>
      <c r="BN173" s="6">
        <v>18.078303834103899</v>
      </c>
      <c r="BO173" s="6">
        <v>15.8093823004623</v>
      </c>
      <c r="BP173" s="6">
        <v>13.4270146901387</v>
      </c>
      <c r="BQ173" s="6">
        <v>15.9790977977094</v>
      </c>
      <c r="BR173" s="58">
        <v>16.724875299678999</v>
      </c>
      <c r="BS173" s="59">
        <v>18.638783803742498</v>
      </c>
      <c r="BT173" s="6">
        <v>16.843161277058801</v>
      </c>
      <c r="BU173" s="6">
        <v>16.4917368448784</v>
      </c>
      <c r="BV173" s="6">
        <v>10.4107735070311</v>
      </c>
      <c r="BW173" s="6">
        <v>10.2481626229706</v>
      </c>
      <c r="BX173" s="6">
        <v>9.8809021827624708</v>
      </c>
      <c r="BY173" s="7">
        <v>9.2883792308037307</v>
      </c>
    </row>
    <row r="174" spans="2:77" x14ac:dyDescent="0.2">
      <c r="B174" s="28" t="s">
        <v>27</v>
      </c>
      <c r="C174" s="29">
        <v>13.5</v>
      </c>
      <c r="D174" s="6">
        <v>10.7185714285714</v>
      </c>
      <c r="E174" s="6">
        <v>8.2880952380952397</v>
      </c>
      <c r="F174" s="6">
        <v>8.85</v>
      </c>
      <c r="G174" s="6">
        <v>7.4142857142857199</v>
      </c>
      <c r="H174" s="6">
        <v>5.8992857142857096</v>
      </c>
      <c r="I174" s="6">
        <v>6.9848901098901104</v>
      </c>
      <c r="J174" s="58">
        <v>7.8901190476190504</v>
      </c>
      <c r="K174" s="59">
        <v>8.8078125000000007</v>
      </c>
      <c r="L174" s="6">
        <v>7.7755000000000001</v>
      </c>
      <c r="M174" s="6">
        <v>6.0453333333333301</v>
      </c>
      <c r="N174" s="6">
        <v>4.8705999999999996</v>
      </c>
      <c r="O174" s="6">
        <v>5.0082000000000004</v>
      </c>
      <c r="P174" s="6">
        <v>4.6984022222222199</v>
      </c>
      <c r="Q174" s="44">
        <v>4.2295879445701896</v>
      </c>
      <c r="R174" s="45">
        <v>9.5</v>
      </c>
      <c r="S174" s="6">
        <v>7.34</v>
      </c>
      <c r="T174" s="6">
        <v>6.74444444444444</v>
      </c>
      <c r="U174" s="6">
        <v>7.4</v>
      </c>
      <c r="V174" s="6">
        <v>6.8449999999999998</v>
      </c>
      <c r="W174" s="6">
        <v>6.2534999999999998</v>
      </c>
      <c r="X174" s="6">
        <v>7.0548076923076897</v>
      </c>
      <c r="Y174" s="58">
        <v>7.4001388888888897</v>
      </c>
      <c r="Z174" s="59">
        <v>8.5757812500000004</v>
      </c>
      <c r="AA174" s="6">
        <v>8.5264166666666696</v>
      </c>
      <c r="AB174" s="6">
        <v>5.9083333333333297</v>
      </c>
      <c r="AC174" s="6">
        <v>5.7991000000000001</v>
      </c>
      <c r="AD174" s="6">
        <v>5.7991000000000001</v>
      </c>
      <c r="AE174" s="6">
        <v>5.6940111111111102</v>
      </c>
      <c r="AF174" s="44">
        <v>5.5207766378901697</v>
      </c>
      <c r="AG174" s="45">
        <v>1.48</v>
      </c>
      <c r="AH174" s="6">
        <v>1.48</v>
      </c>
      <c r="AI174" s="6">
        <v>1.48</v>
      </c>
      <c r="AJ174" s="6">
        <v>1.48</v>
      </c>
      <c r="AK174" s="6">
        <v>1.48</v>
      </c>
      <c r="AL174" s="6">
        <v>1.48</v>
      </c>
      <c r="AM174" s="6">
        <v>1.48</v>
      </c>
      <c r="AN174" s="58">
        <v>1.48</v>
      </c>
      <c r="AO174" s="59">
        <v>1.48</v>
      </c>
      <c r="AP174" s="6">
        <v>1.48</v>
      </c>
      <c r="AQ174" s="6">
        <v>1.48</v>
      </c>
      <c r="AR174" s="6">
        <v>1.48</v>
      </c>
      <c r="AS174" s="6">
        <v>0.49</v>
      </c>
      <c r="AT174" s="6">
        <v>0.49</v>
      </c>
      <c r="AU174" s="44">
        <v>0.49</v>
      </c>
      <c r="AV174" s="45">
        <v>1.3</v>
      </c>
      <c r="AW174" s="6">
        <v>1.3</v>
      </c>
      <c r="AX174" s="6">
        <v>1.3</v>
      </c>
      <c r="AY174" s="6">
        <v>1.3</v>
      </c>
      <c r="AZ174" s="6">
        <v>1.3</v>
      </c>
      <c r="BA174" s="6">
        <v>1.3</v>
      </c>
      <c r="BB174" s="6">
        <v>1.3</v>
      </c>
      <c r="BC174" s="58">
        <v>1.3</v>
      </c>
      <c r="BD174" s="59">
        <v>1.3</v>
      </c>
      <c r="BE174" s="6">
        <v>1.3</v>
      </c>
      <c r="BF174" s="6">
        <v>1.3</v>
      </c>
      <c r="BG174" s="6">
        <v>1.3</v>
      </c>
      <c r="BH174" s="6">
        <v>1.3</v>
      </c>
      <c r="BI174" s="6">
        <v>1.3</v>
      </c>
      <c r="BJ174" s="44">
        <v>1.3</v>
      </c>
      <c r="BK174" s="45">
        <v>25.78</v>
      </c>
      <c r="BL174" s="6">
        <v>20.838571428571399</v>
      </c>
      <c r="BM174" s="6">
        <v>17.8125396825397</v>
      </c>
      <c r="BN174" s="6">
        <v>19.03</v>
      </c>
      <c r="BO174" s="6">
        <v>17.0392857142857</v>
      </c>
      <c r="BP174" s="6">
        <v>14.9327857142857</v>
      </c>
      <c r="BQ174" s="6">
        <v>16.819697802197801</v>
      </c>
      <c r="BR174" s="58">
        <v>18.0702579365079</v>
      </c>
      <c r="BS174" s="59">
        <v>20.16359375</v>
      </c>
      <c r="BT174" s="6">
        <v>19.0819166666667</v>
      </c>
      <c r="BU174" s="6">
        <v>14.7336666666667</v>
      </c>
      <c r="BV174" s="6">
        <v>13.4497</v>
      </c>
      <c r="BW174" s="6">
        <v>12.597300000000001</v>
      </c>
      <c r="BX174" s="6">
        <v>12.182413333333299</v>
      </c>
      <c r="BY174" s="7">
        <v>11.5403645824604</v>
      </c>
    </row>
    <row r="175" spans="2:77" x14ac:dyDescent="0.2">
      <c r="B175" s="28" t="s">
        <v>26</v>
      </c>
      <c r="C175" s="29">
        <v>9.35</v>
      </c>
      <c r="D175" s="6">
        <v>9.2260000000000009</v>
      </c>
      <c r="E175" s="6">
        <v>7.5477777777777799</v>
      </c>
      <c r="F175" s="6">
        <v>8.1477777777777796</v>
      </c>
      <c r="G175" s="6">
        <v>7.0806666666666702</v>
      </c>
      <c r="H175" s="6">
        <v>5.9391999999999996</v>
      </c>
      <c r="I175" s="6">
        <v>7.26</v>
      </c>
      <c r="J175" s="58">
        <v>7.6147777777777801</v>
      </c>
      <c r="K175" s="59">
        <v>7.8539583333333303</v>
      </c>
      <c r="L175" s="6">
        <v>8.35</v>
      </c>
      <c r="M175" s="6">
        <v>6.45</v>
      </c>
      <c r="N175" s="6">
        <v>5.97</v>
      </c>
      <c r="O175" s="6">
        <v>5.4059999999999997</v>
      </c>
      <c r="P175" s="6">
        <v>5.0019999999999998</v>
      </c>
      <c r="Q175" s="44">
        <v>4.4732000000000003</v>
      </c>
      <c r="R175" s="45">
        <v>8.3000000000000007</v>
      </c>
      <c r="S175" s="6">
        <v>8.6199999999999992</v>
      </c>
      <c r="T175" s="6">
        <v>7.8555555555555499</v>
      </c>
      <c r="U175" s="6">
        <v>8.6055555555555507</v>
      </c>
      <c r="V175" s="6">
        <v>7.9383333333333299</v>
      </c>
      <c r="W175" s="6">
        <v>7.2115</v>
      </c>
      <c r="X175" s="6">
        <v>8.0651923076923104</v>
      </c>
      <c r="Y175" s="58">
        <v>8.6059722222222206</v>
      </c>
      <c r="Z175" s="59">
        <v>8.9674479166666696</v>
      </c>
      <c r="AA175" s="6">
        <v>7.4025833333333297</v>
      </c>
      <c r="AB175" s="6">
        <v>7.2581111111111101</v>
      </c>
      <c r="AC175" s="6">
        <v>7.0545666666666698</v>
      </c>
      <c r="AD175" s="6">
        <v>6.9863833333333298</v>
      </c>
      <c r="AE175" s="6">
        <v>7.1387</v>
      </c>
      <c r="AF175" s="44">
        <v>6.9707938994351002</v>
      </c>
      <c r="AG175" s="45">
        <v>4.54</v>
      </c>
      <c r="AH175" s="6">
        <v>4.54</v>
      </c>
      <c r="AI175" s="6">
        <v>4.54</v>
      </c>
      <c r="AJ175" s="6">
        <v>4.54</v>
      </c>
      <c r="AK175" s="6">
        <v>4.54</v>
      </c>
      <c r="AL175" s="6">
        <v>4.54</v>
      </c>
      <c r="AM175" s="6">
        <v>4.54</v>
      </c>
      <c r="AN175" s="58">
        <v>4.54</v>
      </c>
      <c r="AO175" s="59">
        <v>4.54</v>
      </c>
      <c r="AP175" s="6">
        <v>3</v>
      </c>
      <c r="AQ175" s="6">
        <v>3</v>
      </c>
      <c r="AR175" s="6">
        <v>3</v>
      </c>
      <c r="AS175" s="6">
        <v>2.0299999999999998</v>
      </c>
      <c r="AT175" s="6">
        <v>2.0299999999999998</v>
      </c>
      <c r="AU175" s="44">
        <v>2.0299999999999998</v>
      </c>
      <c r="AV175" s="45">
        <v>1.3</v>
      </c>
      <c r="AW175" s="6">
        <v>1.3</v>
      </c>
      <c r="AX175" s="6">
        <v>1.3</v>
      </c>
      <c r="AY175" s="6">
        <v>1.3</v>
      </c>
      <c r="AZ175" s="6">
        <v>1.3</v>
      </c>
      <c r="BA175" s="6">
        <v>1.3</v>
      </c>
      <c r="BB175" s="6">
        <v>1.3</v>
      </c>
      <c r="BC175" s="58">
        <v>1.3</v>
      </c>
      <c r="BD175" s="59">
        <v>1.3</v>
      </c>
      <c r="BE175" s="6">
        <v>1.3</v>
      </c>
      <c r="BF175" s="6">
        <v>1.3</v>
      </c>
      <c r="BG175" s="6">
        <v>1.3</v>
      </c>
      <c r="BH175" s="6">
        <v>1.3</v>
      </c>
      <c r="BI175" s="6">
        <v>1.3</v>
      </c>
      <c r="BJ175" s="44">
        <v>1.3</v>
      </c>
      <c r="BK175" s="45">
        <v>23.49</v>
      </c>
      <c r="BL175" s="6">
        <v>23.686</v>
      </c>
      <c r="BM175" s="6">
        <v>21.2433333333333</v>
      </c>
      <c r="BN175" s="6">
        <v>22.593333333333302</v>
      </c>
      <c r="BO175" s="6">
        <v>20.859000000000002</v>
      </c>
      <c r="BP175" s="6">
        <v>18.9907</v>
      </c>
      <c r="BQ175" s="6">
        <v>21.165192307692301</v>
      </c>
      <c r="BR175" s="58">
        <v>22.060749999999999</v>
      </c>
      <c r="BS175" s="59">
        <v>22.661406249999999</v>
      </c>
      <c r="BT175" s="6">
        <v>20.052583333333299</v>
      </c>
      <c r="BU175" s="6">
        <v>18.008111111111099</v>
      </c>
      <c r="BV175" s="6">
        <v>17.324566666666701</v>
      </c>
      <c r="BW175" s="6">
        <v>15.722383333333299</v>
      </c>
      <c r="BX175" s="6">
        <v>15.470700000000001</v>
      </c>
      <c r="BY175" s="7">
        <v>14.7739938994351</v>
      </c>
    </row>
    <row r="176" spans="2:77" x14ac:dyDescent="0.2">
      <c r="B176" s="28" t="s">
        <v>25</v>
      </c>
      <c r="C176" s="29">
        <v>16.601666666666699</v>
      </c>
      <c r="D176" s="6">
        <v>13.7956</v>
      </c>
      <c r="E176" s="6">
        <v>10.530888888888899</v>
      </c>
      <c r="F176" s="6">
        <v>11.640888888888901</v>
      </c>
      <c r="G176" s="6">
        <v>9.5867333333333296</v>
      </c>
      <c r="H176" s="6">
        <v>7.3910200000000001</v>
      </c>
      <c r="I176" s="6">
        <v>9.1704230769230808</v>
      </c>
      <c r="J176" s="58">
        <v>10.5748388888889</v>
      </c>
      <c r="K176" s="59">
        <v>11.0098229166667</v>
      </c>
      <c r="L176" s="6">
        <v>11.4517222222222</v>
      </c>
      <c r="M176" s="6">
        <v>8.2772222222222194</v>
      </c>
      <c r="N176" s="6">
        <v>7.5518333333333301</v>
      </c>
      <c r="O176" s="6">
        <v>6.2478333333333298</v>
      </c>
      <c r="P176" s="6">
        <v>5.8209999999999997</v>
      </c>
      <c r="Q176" s="44">
        <v>5.30144146110392</v>
      </c>
      <c r="R176" s="45">
        <v>5.5033333333333303</v>
      </c>
      <c r="S176" s="6">
        <v>5.4631999999999996</v>
      </c>
      <c r="T176" s="6">
        <v>5.0351111111111102</v>
      </c>
      <c r="U176" s="6">
        <v>5.4551111111111101</v>
      </c>
      <c r="V176" s="6">
        <v>5.0814666666666701</v>
      </c>
      <c r="W176" s="6">
        <v>4.6744399999999997</v>
      </c>
      <c r="X176" s="6">
        <v>5.1800769230769204</v>
      </c>
      <c r="Y176" s="58">
        <v>5.4553444444444503</v>
      </c>
      <c r="Z176" s="59">
        <v>5.6577708333333296</v>
      </c>
      <c r="AA176" s="6">
        <v>5.6224111111111101</v>
      </c>
      <c r="AB176" s="6">
        <v>5.6581111111111104</v>
      </c>
      <c r="AC176" s="6">
        <v>5.4545666666666701</v>
      </c>
      <c r="AD176" s="6">
        <v>4.5454666666666697</v>
      </c>
      <c r="AE176" s="6">
        <v>4.6391999999999998</v>
      </c>
      <c r="AF176" s="44">
        <v>4.53587316888314</v>
      </c>
      <c r="AG176" s="45">
        <v>0.3</v>
      </c>
      <c r="AH176" s="6">
        <v>0.3</v>
      </c>
      <c r="AI176" s="6">
        <v>0.3</v>
      </c>
      <c r="AJ176" s="6">
        <v>0.3</v>
      </c>
      <c r="AK176" s="6">
        <v>0.3</v>
      </c>
      <c r="AL176" s="6">
        <v>0.3</v>
      </c>
      <c r="AM176" s="6">
        <v>0.3</v>
      </c>
      <c r="AN176" s="58">
        <v>0.3</v>
      </c>
      <c r="AO176" s="59">
        <v>0.3</v>
      </c>
      <c r="AP176" s="6">
        <v>0.3</v>
      </c>
      <c r="AQ176" s="6">
        <v>0.3</v>
      </c>
      <c r="AR176" s="6">
        <v>0.3</v>
      </c>
      <c r="AS176" s="6">
        <v>0.3</v>
      </c>
      <c r="AT176" s="6">
        <v>0.3</v>
      </c>
      <c r="AU176" s="44">
        <v>0.3</v>
      </c>
      <c r="AV176" s="45">
        <v>1.3</v>
      </c>
      <c r="AW176" s="6">
        <v>1.3</v>
      </c>
      <c r="AX176" s="6">
        <v>1.3</v>
      </c>
      <c r="AY176" s="6">
        <v>1.3</v>
      </c>
      <c r="AZ176" s="6">
        <v>1.3</v>
      </c>
      <c r="BA176" s="6">
        <v>1.3</v>
      </c>
      <c r="BB176" s="6">
        <v>1.3</v>
      </c>
      <c r="BC176" s="58">
        <v>1.3</v>
      </c>
      <c r="BD176" s="59">
        <v>1.3</v>
      </c>
      <c r="BE176" s="6">
        <v>1.3</v>
      </c>
      <c r="BF176" s="6">
        <v>1.3</v>
      </c>
      <c r="BG176" s="6">
        <v>1.3</v>
      </c>
      <c r="BH176" s="6">
        <v>1.3</v>
      </c>
      <c r="BI176" s="6">
        <v>1.3</v>
      </c>
      <c r="BJ176" s="44">
        <v>1.3</v>
      </c>
      <c r="BK176" s="45">
        <v>23.704999999999998</v>
      </c>
      <c r="BL176" s="6">
        <v>20.858799999999999</v>
      </c>
      <c r="BM176" s="6">
        <v>17.166</v>
      </c>
      <c r="BN176" s="6">
        <v>18.696000000000002</v>
      </c>
      <c r="BO176" s="6">
        <v>16.2682</v>
      </c>
      <c r="BP176" s="6">
        <v>13.665459999999999</v>
      </c>
      <c r="BQ176" s="6">
        <v>15.9505</v>
      </c>
      <c r="BR176" s="58">
        <v>17.630183333333299</v>
      </c>
      <c r="BS176" s="59">
        <v>18.26759375</v>
      </c>
      <c r="BT176" s="6">
        <v>18.674133333333302</v>
      </c>
      <c r="BU176" s="6">
        <v>15.5353333333333</v>
      </c>
      <c r="BV176" s="6">
        <v>14.606400000000001</v>
      </c>
      <c r="BW176" s="6">
        <v>12.3933</v>
      </c>
      <c r="BX176" s="6">
        <v>12.0602</v>
      </c>
      <c r="BY176" s="7">
        <v>11.4373146299871</v>
      </c>
    </row>
    <row r="177" spans="2:77" x14ac:dyDescent="0.2">
      <c r="B177" s="28" t="s">
        <v>24</v>
      </c>
      <c r="C177" s="29">
        <v>16.399181547619001</v>
      </c>
      <c r="D177" s="6">
        <v>13.528857142857101</v>
      </c>
      <c r="E177" s="6">
        <v>10.582698412698401</v>
      </c>
      <c r="F177" s="6">
        <v>11.36</v>
      </c>
      <c r="G177" s="6">
        <v>9.5819285714285698</v>
      </c>
      <c r="H177" s="6">
        <v>7.7045785714285699</v>
      </c>
      <c r="I177" s="6">
        <v>9.1199313186813207</v>
      </c>
      <c r="J177" s="58">
        <v>10.240164682539699</v>
      </c>
      <c r="K177" s="59">
        <v>11.529140625</v>
      </c>
      <c r="L177" s="6">
        <v>10.26965</v>
      </c>
      <c r="M177" s="6">
        <v>8.1953333333333305</v>
      </c>
      <c r="N177" s="6">
        <v>7.7320000000000002</v>
      </c>
      <c r="O177" s="6">
        <v>4.5042</v>
      </c>
      <c r="P177" s="6">
        <v>4.2647177777777801</v>
      </c>
      <c r="Q177" s="44">
        <v>3.88250289777333</v>
      </c>
      <c r="R177" s="45">
        <v>5.91755952380952</v>
      </c>
      <c r="S177" s="6">
        <v>5.8954285714285701</v>
      </c>
      <c r="T177" s="6">
        <v>5.45301587301587</v>
      </c>
      <c r="U177" s="6">
        <v>5.94</v>
      </c>
      <c r="V177" s="6">
        <v>6.7665238095238101</v>
      </c>
      <c r="W177" s="6">
        <v>5.0883142857142802</v>
      </c>
      <c r="X177" s="6">
        <v>5.6835714285714296</v>
      </c>
      <c r="Y177" s="58">
        <v>5.9401031746031698</v>
      </c>
      <c r="Z177" s="59">
        <v>6.8134375</v>
      </c>
      <c r="AA177" s="6">
        <v>5.5383833333333303</v>
      </c>
      <c r="AB177" s="6">
        <v>5.01179166666667</v>
      </c>
      <c r="AC177" s="6">
        <v>4.9288249999999998</v>
      </c>
      <c r="AD177" s="6">
        <v>4.86205</v>
      </c>
      <c r="AE177" s="6">
        <v>4.7831777777777802</v>
      </c>
      <c r="AF177" s="44">
        <v>4.6530824784176197</v>
      </c>
      <c r="AG177" s="45">
        <v>0.9</v>
      </c>
      <c r="AH177" s="6">
        <v>0.9</v>
      </c>
      <c r="AI177" s="6">
        <v>0.9</v>
      </c>
      <c r="AJ177" s="6">
        <v>0.9</v>
      </c>
      <c r="AK177" s="6">
        <v>0.9</v>
      </c>
      <c r="AL177" s="6">
        <v>0.9</v>
      </c>
      <c r="AM177" s="6">
        <v>0.9</v>
      </c>
      <c r="AN177" s="58">
        <v>0.9</v>
      </c>
      <c r="AO177" s="59">
        <v>0.9</v>
      </c>
      <c r="AP177" s="6">
        <v>0.9</v>
      </c>
      <c r="AQ177" s="6">
        <v>0.9</v>
      </c>
      <c r="AR177" s="6">
        <v>0.9</v>
      </c>
      <c r="AS177" s="6">
        <v>0.9</v>
      </c>
      <c r="AT177" s="6">
        <v>0.9</v>
      </c>
      <c r="AU177" s="44">
        <v>0.9</v>
      </c>
      <c r="AV177" s="45">
        <v>1.3</v>
      </c>
      <c r="AW177" s="6">
        <v>1.3</v>
      </c>
      <c r="AX177" s="6">
        <v>1.3</v>
      </c>
      <c r="AY177" s="6">
        <v>1.3</v>
      </c>
      <c r="AZ177" s="6">
        <v>1.3</v>
      </c>
      <c r="BA177" s="6">
        <v>1.3</v>
      </c>
      <c r="BB177" s="6">
        <v>1.3</v>
      </c>
      <c r="BC177" s="58">
        <v>1.3</v>
      </c>
      <c r="BD177" s="59">
        <v>1.3</v>
      </c>
      <c r="BE177" s="6">
        <v>1.3</v>
      </c>
      <c r="BF177" s="6">
        <v>1.3</v>
      </c>
      <c r="BG177" s="6">
        <v>1.3</v>
      </c>
      <c r="BH177" s="6">
        <v>1.3</v>
      </c>
      <c r="BI177" s="6">
        <v>1.3</v>
      </c>
      <c r="BJ177" s="44">
        <v>1.3</v>
      </c>
      <c r="BK177" s="45">
        <v>24.516741071428601</v>
      </c>
      <c r="BL177" s="6">
        <v>21.624285714285701</v>
      </c>
      <c r="BM177" s="6">
        <v>18.235714285714302</v>
      </c>
      <c r="BN177" s="6">
        <v>19.5</v>
      </c>
      <c r="BO177" s="6">
        <v>18.548452380952401</v>
      </c>
      <c r="BP177" s="6">
        <v>14.9928928571429</v>
      </c>
      <c r="BQ177" s="6">
        <v>17.0035027472527</v>
      </c>
      <c r="BR177" s="58">
        <v>18.380267857142901</v>
      </c>
      <c r="BS177" s="59">
        <v>20.542578124999999</v>
      </c>
      <c r="BT177" s="6">
        <v>18.008033333333302</v>
      </c>
      <c r="BU177" s="6">
        <v>15.407125000000001</v>
      </c>
      <c r="BV177" s="6">
        <v>14.860825</v>
      </c>
      <c r="BW177" s="6">
        <v>11.56625</v>
      </c>
      <c r="BX177" s="6">
        <v>11.2478955555556</v>
      </c>
      <c r="BY177" s="7">
        <v>10.735585376191001</v>
      </c>
    </row>
    <row r="178" spans="2:77" x14ac:dyDescent="0.2">
      <c r="B178" s="28" t="s">
        <v>23</v>
      </c>
      <c r="C178" s="29">
        <v>13.5025297619048</v>
      </c>
      <c r="D178" s="6">
        <v>11.2408571428571</v>
      </c>
      <c r="E178" s="6">
        <v>8.3115873015873003</v>
      </c>
      <c r="F178" s="6">
        <v>9.5903492063492095</v>
      </c>
      <c r="G178" s="6">
        <v>7.6307809523809498</v>
      </c>
      <c r="H178" s="6">
        <v>5.5442342857142899</v>
      </c>
      <c r="I178" s="6">
        <v>7.4579780219780201</v>
      </c>
      <c r="J178" s="58">
        <v>8.7374761904761904</v>
      </c>
      <c r="K178" s="59">
        <v>10.290625</v>
      </c>
      <c r="L178" s="6">
        <v>9.3141999999999996</v>
      </c>
      <c r="M178" s="6">
        <v>7.2673333333333296</v>
      </c>
      <c r="N178" s="6">
        <v>6.6338666666666697</v>
      </c>
      <c r="O178" s="6">
        <v>5.4851999999999999</v>
      </c>
      <c r="P178" s="6">
        <v>5.1466666666666701</v>
      </c>
      <c r="Q178" s="44">
        <v>4.5752528561179302</v>
      </c>
      <c r="R178" s="45">
        <v>5.7754464285714304</v>
      </c>
      <c r="S178" s="6">
        <v>5.7228571428571398</v>
      </c>
      <c r="T178" s="6">
        <v>5.0904761904761902</v>
      </c>
      <c r="U178" s="6">
        <v>5.7519047619047603</v>
      </c>
      <c r="V178" s="6">
        <v>5.1797142857142902</v>
      </c>
      <c r="W178" s="6">
        <v>4.5639142857142803</v>
      </c>
      <c r="X178" s="6">
        <v>5.3704395604395598</v>
      </c>
      <c r="Y178" s="58">
        <v>5.7521428571428599</v>
      </c>
      <c r="Z178" s="59">
        <v>6.5968749999999998</v>
      </c>
      <c r="AA178" s="6">
        <v>6.5469999999999997</v>
      </c>
      <c r="AB178" s="6">
        <v>5.4411666666666703</v>
      </c>
      <c r="AC178" s="6">
        <v>5.25836666666667</v>
      </c>
      <c r="AD178" s="6">
        <v>4.7766666666666699</v>
      </c>
      <c r="AE178" s="6">
        <v>4.7614611111111103</v>
      </c>
      <c r="AF178" s="44">
        <v>4.5758789262653501</v>
      </c>
      <c r="AG178" s="45">
        <v>2.9249999999999998</v>
      </c>
      <c r="AH178" s="6">
        <v>1.8720000000000001</v>
      </c>
      <c r="AI178" s="6">
        <v>1.04</v>
      </c>
      <c r="AJ178" s="6">
        <v>1.04</v>
      </c>
      <c r="AK178" s="6">
        <v>0.624</v>
      </c>
      <c r="AL178" s="6">
        <v>0.187</v>
      </c>
      <c r="AM178" s="6">
        <v>0.36</v>
      </c>
      <c r="AN178" s="58">
        <v>0.624</v>
      </c>
      <c r="AO178" s="59">
        <v>0.58499999999999996</v>
      </c>
      <c r="AP178" s="6">
        <v>0.156</v>
      </c>
      <c r="AQ178" s="6">
        <v>3.1199999999999999E-2</v>
      </c>
      <c r="AR178" s="6">
        <v>9.3600000000000003E-3</v>
      </c>
      <c r="AS178" s="6">
        <v>9.3600000000000003E-3</v>
      </c>
      <c r="AT178" s="6">
        <v>3.1199999999999999E-3</v>
      </c>
      <c r="AU178" s="44">
        <v>6.2399999999999999E-4</v>
      </c>
      <c r="AV178" s="45">
        <v>1.3</v>
      </c>
      <c r="AW178" s="6">
        <v>1.3</v>
      </c>
      <c r="AX178" s="6">
        <v>1.3</v>
      </c>
      <c r="AY178" s="6">
        <v>1.3</v>
      </c>
      <c r="AZ178" s="6">
        <v>1.3</v>
      </c>
      <c r="BA178" s="6">
        <v>1.3</v>
      </c>
      <c r="BB178" s="6">
        <v>1.3</v>
      </c>
      <c r="BC178" s="58">
        <v>1.3</v>
      </c>
      <c r="BD178" s="59">
        <v>1.3</v>
      </c>
      <c r="BE178" s="6">
        <v>1.3</v>
      </c>
      <c r="BF178" s="6">
        <v>1.3</v>
      </c>
      <c r="BG178" s="6">
        <v>1.3</v>
      </c>
      <c r="BH178" s="6">
        <v>1.3</v>
      </c>
      <c r="BI178" s="6">
        <v>1.3</v>
      </c>
      <c r="BJ178" s="44">
        <v>1.3</v>
      </c>
      <c r="BK178" s="45">
        <v>23.5029761904762</v>
      </c>
      <c r="BL178" s="6">
        <v>20.1357142857143</v>
      </c>
      <c r="BM178" s="6">
        <v>15.742063492063499</v>
      </c>
      <c r="BN178" s="6">
        <v>17.682253968253999</v>
      </c>
      <c r="BO178" s="6">
        <v>14.734495238095199</v>
      </c>
      <c r="BP178" s="6">
        <v>11.5951485714286</v>
      </c>
      <c r="BQ178" s="6">
        <v>14.4884175824176</v>
      </c>
      <c r="BR178" s="58">
        <v>16.413619047619001</v>
      </c>
      <c r="BS178" s="59">
        <v>18.772500000000001</v>
      </c>
      <c r="BT178" s="6">
        <v>17.3172</v>
      </c>
      <c r="BU178" s="6">
        <v>14.0397</v>
      </c>
      <c r="BV178" s="6">
        <v>13.2015933333333</v>
      </c>
      <c r="BW178" s="6">
        <v>11.5712266666667</v>
      </c>
      <c r="BX178" s="6">
        <v>11.2112477777778</v>
      </c>
      <c r="BY178" s="7">
        <v>10.4517557823833</v>
      </c>
    </row>
    <row r="179" spans="2:77" x14ac:dyDescent="0.2">
      <c r="B179" s="28" t="s">
        <v>22</v>
      </c>
      <c r="C179" s="29">
        <v>17.7</v>
      </c>
      <c r="D179" s="6">
        <v>15.603142857142901</v>
      </c>
      <c r="E179" s="6">
        <v>12.9573015873016</v>
      </c>
      <c r="F179" s="6">
        <v>10.4366349206349</v>
      </c>
      <c r="G179" s="6">
        <v>12.2412952380952</v>
      </c>
      <c r="H179" s="6">
        <v>10.4266514285714</v>
      </c>
      <c r="I179" s="6">
        <v>11.982296703296701</v>
      </c>
      <c r="J179" s="58">
        <v>13.0912619047619</v>
      </c>
      <c r="K179" s="59">
        <v>14.186979166666699</v>
      </c>
      <c r="L179" s="6">
        <v>13.2217555555556</v>
      </c>
      <c r="M179" s="6">
        <v>12.555999999999999</v>
      </c>
      <c r="N179" s="6">
        <v>11.429500000000001</v>
      </c>
      <c r="O179" s="6">
        <v>6.4378333333333302</v>
      </c>
      <c r="P179" s="6">
        <v>5.9755388888888898</v>
      </c>
      <c r="Q179" s="44">
        <v>5.1084584841601304</v>
      </c>
      <c r="R179" s="45">
        <v>8.3037500000000009</v>
      </c>
      <c r="S179" s="6">
        <v>7.6388571428571401</v>
      </c>
      <c r="T179" s="6">
        <v>7.3549206349206298</v>
      </c>
      <c r="U179" s="6">
        <v>7.6533015873015904</v>
      </c>
      <c r="V179" s="6">
        <v>7.3934666666666704</v>
      </c>
      <c r="W179" s="6">
        <v>7.1187085714285701</v>
      </c>
      <c r="X179" s="6">
        <v>7.4818571428571401</v>
      </c>
      <c r="Y179" s="58">
        <v>7.6534047619047598</v>
      </c>
      <c r="Z179" s="59">
        <v>8.0054687500000004</v>
      </c>
      <c r="AA179" s="6">
        <v>7.9807416666666704</v>
      </c>
      <c r="AB179" s="6">
        <v>5.1559999999999997</v>
      </c>
      <c r="AC179" s="6">
        <v>5.1303333333333301</v>
      </c>
      <c r="AD179" s="6">
        <v>5.1303333333333301</v>
      </c>
      <c r="AE179" s="6">
        <v>5.1371222222222199</v>
      </c>
      <c r="AF179" s="44">
        <v>5.11040688048943</v>
      </c>
      <c r="AG179" s="45">
        <v>0.3</v>
      </c>
      <c r="AH179" s="6">
        <v>0.3</v>
      </c>
      <c r="AI179" s="6">
        <v>0.3</v>
      </c>
      <c r="AJ179" s="6">
        <v>0.3</v>
      </c>
      <c r="AK179" s="6">
        <v>0.3</v>
      </c>
      <c r="AL179" s="6">
        <v>0.3</v>
      </c>
      <c r="AM179" s="6">
        <v>0.3</v>
      </c>
      <c r="AN179" s="58">
        <v>0.3</v>
      </c>
      <c r="AO179" s="59">
        <v>0.3</v>
      </c>
      <c r="AP179" s="6">
        <v>0.3</v>
      </c>
      <c r="AQ179" s="6">
        <v>0.3</v>
      </c>
      <c r="AR179" s="6">
        <v>0.3</v>
      </c>
      <c r="AS179" s="6">
        <v>0.3</v>
      </c>
      <c r="AT179" s="6">
        <v>0.3</v>
      </c>
      <c r="AU179" s="44">
        <v>0.3</v>
      </c>
      <c r="AV179" s="45">
        <v>1.3</v>
      </c>
      <c r="AW179" s="6">
        <v>1.3</v>
      </c>
      <c r="AX179" s="6">
        <v>1.3</v>
      </c>
      <c r="AY179" s="6">
        <v>1.3</v>
      </c>
      <c r="AZ179" s="6">
        <v>1.3</v>
      </c>
      <c r="BA179" s="6">
        <v>1.3</v>
      </c>
      <c r="BB179" s="6">
        <v>1.3</v>
      </c>
      <c r="BC179" s="58">
        <v>1.3</v>
      </c>
      <c r="BD179" s="59">
        <v>1.3</v>
      </c>
      <c r="BE179" s="6">
        <v>1.3</v>
      </c>
      <c r="BF179" s="6">
        <v>1.3</v>
      </c>
      <c r="BG179" s="6">
        <v>1.3</v>
      </c>
      <c r="BH179" s="6">
        <v>1.3</v>
      </c>
      <c r="BI179" s="6">
        <v>1.3</v>
      </c>
      <c r="BJ179" s="44">
        <v>1.3</v>
      </c>
      <c r="BK179" s="45">
        <v>27.603750000000002</v>
      </c>
      <c r="BL179" s="6">
        <v>24.841999999999999</v>
      </c>
      <c r="BM179" s="6">
        <v>21.912222222222201</v>
      </c>
      <c r="BN179" s="6">
        <v>19.689936507936501</v>
      </c>
      <c r="BO179" s="6">
        <v>21.2347619047619</v>
      </c>
      <c r="BP179" s="6">
        <v>19.14536</v>
      </c>
      <c r="BQ179" s="6">
        <v>21.0641538461538</v>
      </c>
      <c r="BR179" s="58">
        <v>22.344666666666701</v>
      </c>
      <c r="BS179" s="59">
        <v>23.792447916666699</v>
      </c>
      <c r="BT179" s="6">
        <v>22.8024972222222</v>
      </c>
      <c r="BU179" s="6">
        <v>19.312000000000001</v>
      </c>
      <c r="BV179" s="6">
        <v>18.1598333333333</v>
      </c>
      <c r="BW179" s="6">
        <v>13.1681666666667</v>
      </c>
      <c r="BX179" s="6">
        <v>12.7126611111111</v>
      </c>
      <c r="BY179" s="7">
        <v>11.8188653646496</v>
      </c>
    </row>
    <row r="180" spans="2:77" x14ac:dyDescent="0.2">
      <c r="B180" s="28" t="s">
        <v>21</v>
      </c>
      <c r="C180" s="29">
        <v>13.435119047619001</v>
      </c>
      <c r="D180" s="6">
        <v>10.960857142857099</v>
      </c>
      <c r="E180" s="6">
        <v>8.2460317460317505</v>
      </c>
      <c r="F180" s="6">
        <v>9.1300000000000008</v>
      </c>
      <c r="G180" s="6">
        <v>7.3454285714285703</v>
      </c>
      <c r="H180" s="6">
        <v>5.4586285714285703</v>
      </c>
      <c r="I180" s="6">
        <v>5.1979120879120897</v>
      </c>
      <c r="J180" s="58">
        <v>8.1702063492063495</v>
      </c>
      <c r="K180" s="59">
        <v>9.8268749999999994</v>
      </c>
      <c r="L180" s="6">
        <v>9.3545833333333306</v>
      </c>
      <c r="M180" s="6">
        <v>7.3366666666666696</v>
      </c>
      <c r="N180" s="6">
        <v>6.7249999999999996</v>
      </c>
      <c r="O180" s="6">
        <v>4.8479999999999999</v>
      </c>
      <c r="P180" s="6">
        <v>4.4512666666666698</v>
      </c>
      <c r="Q180" s="44">
        <v>3.90147570195293</v>
      </c>
      <c r="R180" s="45">
        <v>5.95</v>
      </c>
      <c r="S180" s="6">
        <v>5.95</v>
      </c>
      <c r="T180" s="6">
        <v>5.95</v>
      </c>
      <c r="U180" s="6">
        <v>5.95</v>
      </c>
      <c r="V180" s="6">
        <v>5.95</v>
      </c>
      <c r="W180" s="6">
        <v>5.95</v>
      </c>
      <c r="X180" s="6">
        <v>5.95</v>
      </c>
      <c r="Y180" s="58">
        <v>5.95</v>
      </c>
      <c r="Z180" s="59">
        <v>5.95</v>
      </c>
      <c r="AA180" s="6">
        <v>5.8</v>
      </c>
      <c r="AB180" s="6">
        <v>5.55</v>
      </c>
      <c r="AC180" s="6">
        <v>5.55</v>
      </c>
      <c r="AD180" s="6">
        <v>5.5</v>
      </c>
      <c r="AE180" s="6">
        <v>5.5</v>
      </c>
      <c r="AF180" s="44">
        <v>5.5</v>
      </c>
      <c r="AG180" s="45">
        <v>0.2</v>
      </c>
      <c r="AH180" s="6">
        <v>0.2</v>
      </c>
      <c r="AI180" s="6">
        <v>0.2</v>
      </c>
      <c r="AJ180" s="6">
        <v>0.2</v>
      </c>
      <c r="AK180" s="6">
        <v>0.2</v>
      </c>
      <c r="AL180" s="6">
        <v>0.2</v>
      </c>
      <c r="AM180" s="6">
        <v>0.2</v>
      </c>
      <c r="AN180" s="58">
        <v>0.2</v>
      </c>
      <c r="AO180" s="59">
        <v>0.2</v>
      </c>
      <c r="AP180" s="6">
        <v>0.2</v>
      </c>
      <c r="AQ180" s="6">
        <v>0.2</v>
      </c>
      <c r="AR180" s="6">
        <v>0.2</v>
      </c>
      <c r="AS180" s="6">
        <v>0.2</v>
      </c>
      <c r="AT180" s="6">
        <v>0.2</v>
      </c>
      <c r="AU180" s="44">
        <v>0.2</v>
      </c>
      <c r="AV180" s="45">
        <v>1.3</v>
      </c>
      <c r="AW180" s="6">
        <v>1.3</v>
      </c>
      <c r="AX180" s="6">
        <v>1.3</v>
      </c>
      <c r="AY180" s="6">
        <v>1.3</v>
      </c>
      <c r="AZ180" s="6">
        <v>1.3</v>
      </c>
      <c r="BA180" s="6">
        <v>1.3</v>
      </c>
      <c r="BB180" s="6">
        <v>1.3</v>
      </c>
      <c r="BC180" s="58">
        <v>1.3</v>
      </c>
      <c r="BD180" s="59">
        <v>1.3</v>
      </c>
      <c r="BE180" s="6">
        <v>1.3</v>
      </c>
      <c r="BF180" s="6">
        <v>1.3</v>
      </c>
      <c r="BG180" s="6">
        <v>1.3</v>
      </c>
      <c r="BH180" s="6">
        <v>1.3</v>
      </c>
      <c r="BI180" s="6">
        <v>1.3</v>
      </c>
      <c r="BJ180" s="44">
        <v>1.3</v>
      </c>
      <c r="BK180" s="45">
        <v>20.885119047619</v>
      </c>
      <c r="BL180" s="6">
        <v>18.4108571428571</v>
      </c>
      <c r="BM180" s="6">
        <v>15.6960317460317</v>
      </c>
      <c r="BN180" s="6">
        <v>16.579999999999998</v>
      </c>
      <c r="BO180" s="6">
        <v>14.7954285714286</v>
      </c>
      <c r="BP180" s="6">
        <v>12.908628571428601</v>
      </c>
      <c r="BQ180" s="6">
        <v>12.647912087912101</v>
      </c>
      <c r="BR180" s="58">
        <v>15.620206349206301</v>
      </c>
      <c r="BS180" s="59">
        <v>17.276875</v>
      </c>
      <c r="BT180" s="6">
        <v>16.654583333333299</v>
      </c>
      <c r="BU180" s="6">
        <v>14.3866666666667</v>
      </c>
      <c r="BV180" s="6">
        <v>13.775</v>
      </c>
      <c r="BW180" s="6">
        <v>11.848000000000001</v>
      </c>
      <c r="BX180" s="6">
        <v>11.451266666666699</v>
      </c>
      <c r="BY180" s="7">
        <v>10.901475701952901</v>
      </c>
    </row>
    <row r="181" spans="2:77" x14ac:dyDescent="0.2">
      <c r="B181" s="28" t="s">
        <v>20</v>
      </c>
      <c r="C181" s="29">
        <v>14.219717261904799</v>
      </c>
      <c r="D181" s="6">
        <v>11.7248571428571</v>
      </c>
      <c r="E181" s="6">
        <v>9.0249206349206403</v>
      </c>
      <c r="F181" s="6">
        <v>9.8406825396825397</v>
      </c>
      <c r="G181" s="6">
        <v>8.1749809523809507</v>
      </c>
      <c r="H181" s="6">
        <v>6.4074942857142902</v>
      </c>
      <c r="I181" s="6">
        <v>7.80097802197802</v>
      </c>
      <c r="J181" s="58">
        <v>8.8809761904761899</v>
      </c>
      <c r="K181" s="59">
        <v>9.8328124999999993</v>
      </c>
      <c r="L181" s="6">
        <v>8.7812999999999999</v>
      </c>
      <c r="M181" s="6">
        <v>8.1393333333333295</v>
      </c>
      <c r="N181" s="6">
        <v>7.0184666666666704</v>
      </c>
      <c r="O181" s="6">
        <v>5.4823333333333304</v>
      </c>
      <c r="P181" s="6">
        <v>4.9232222222222202</v>
      </c>
      <c r="Q181" s="44">
        <v>4.2156440467649396</v>
      </c>
      <c r="R181" s="45">
        <v>6.1869047619047599</v>
      </c>
      <c r="S181" s="6">
        <v>6.1588571428571397</v>
      </c>
      <c r="T181" s="6">
        <v>5.8215873015873001</v>
      </c>
      <c r="U181" s="6">
        <v>6.17434920634921</v>
      </c>
      <c r="V181" s="6">
        <v>5.8691809523809502</v>
      </c>
      <c r="W181" s="6">
        <v>5.5407542857142902</v>
      </c>
      <c r="X181" s="6">
        <v>5.9709010989011002</v>
      </c>
      <c r="Y181" s="58">
        <v>6.1744761904761898</v>
      </c>
      <c r="Z181" s="59">
        <v>6.625</v>
      </c>
      <c r="AA181" s="6">
        <v>6.5983999999999998</v>
      </c>
      <c r="AB181" s="6">
        <v>6.26</v>
      </c>
      <c r="AC181" s="6">
        <v>6.0730000000000004</v>
      </c>
      <c r="AD181" s="6">
        <v>6.0730000000000004</v>
      </c>
      <c r="AE181" s="6">
        <v>6.1116666666666699</v>
      </c>
      <c r="AF181" s="44">
        <v>5.9065321402948303</v>
      </c>
      <c r="AG181" s="45">
        <v>0.28000000000000003</v>
      </c>
      <c r="AH181" s="6">
        <v>0.28000000000000003</v>
      </c>
      <c r="AI181" s="6">
        <v>0.28000000000000003</v>
      </c>
      <c r="AJ181" s="6">
        <v>0.28000000000000003</v>
      </c>
      <c r="AK181" s="6">
        <v>0.28000000000000003</v>
      </c>
      <c r="AL181" s="6">
        <v>0.28000000000000003</v>
      </c>
      <c r="AM181" s="6">
        <v>0.28000000000000003</v>
      </c>
      <c r="AN181" s="58">
        <v>0.28000000000000003</v>
      </c>
      <c r="AO181" s="59">
        <v>0.28000000000000003</v>
      </c>
      <c r="AP181" s="6">
        <v>0.28000000000000003</v>
      </c>
      <c r="AQ181" s="6">
        <v>0.28000000000000003</v>
      </c>
      <c r="AR181" s="6">
        <v>0.28000000000000003</v>
      </c>
      <c r="AS181" s="6">
        <v>0.28000000000000003</v>
      </c>
      <c r="AT181" s="6">
        <v>0.28000000000000003</v>
      </c>
      <c r="AU181" s="44">
        <v>0.28000000000000003</v>
      </c>
      <c r="AV181" s="45">
        <v>1.3</v>
      </c>
      <c r="AW181" s="6">
        <v>1.3</v>
      </c>
      <c r="AX181" s="6">
        <v>1.3</v>
      </c>
      <c r="AY181" s="6">
        <v>1.3</v>
      </c>
      <c r="AZ181" s="6">
        <v>1.3</v>
      </c>
      <c r="BA181" s="6">
        <v>1.3</v>
      </c>
      <c r="BB181" s="6">
        <v>1.3</v>
      </c>
      <c r="BC181" s="58">
        <v>1.3</v>
      </c>
      <c r="BD181" s="59">
        <v>1.3</v>
      </c>
      <c r="BE181" s="6">
        <v>1.3</v>
      </c>
      <c r="BF181" s="6">
        <v>1.3</v>
      </c>
      <c r="BG181" s="6">
        <v>1.3</v>
      </c>
      <c r="BH181" s="6">
        <v>1.3</v>
      </c>
      <c r="BI181" s="6">
        <v>1.3</v>
      </c>
      <c r="BJ181" s="44">
        <v>1.3</v>
      </c>
      <c r="BK181" s="45">
        <v>21.986622023809499</v>
      </c>
      <c r="BL181" s="6">
        <v>19.4637142857143</v>
      </c>
      <c r="BM181" s="6">
        <v>16.4265079365079</v>
      </c>
      <c r="BN181" s="6">
        <v>17.595031746031701</v>
      </c>
      <c r="BO181" s="6">
        <v>15.6241619047619</v>
      </c>
      <c r="BP181" s="6">
        <v>13.5282485714286</v>
      </c>
      <c r="BQ181" s="6">
        <v>15.351879120879101</v>
      </c>
      <c r="BR181" s="58">
        <v>16.635452380952401</v>
      </c>
      <c r="BS181" s="59">
        <v>18.037812500000001</v>
      </c>
      <c r="BT181" s="6">
        <v>16.959700000000002</v>
      </c>
      <c r="BU181" s="6">
        <v>15.979333333333299</v>
      </c>
      <c r="BV181" s="6">
        <v>14.671466666666699</v>
      </c>
      <c r="BW181" s="6">
        <v>13.1353333333333</v>
      </c>
      <c r="BX181" s="6">
        <v>12.614888888888901</v>
      </c>
      <c r="BY181" s="7">
        <v>11.7021761870598</v>
      </c>
    </row>
    <row r="182" spans="2:77" ht="13.5" thickBot="1" x14ac:dyDescent="0.25">
      <c r="B182" s="28" t="s">
        <v>19</v>
      </c>
      <c r="C182" s="29">
        <v>17.5353125</v>
      </c>
      <c r="D182" s="6">
        <v>14.5512</v>
      </c>
      <c r="E182" s="6">
        <v>11.404</v>
      </c>
      <c r="F182" s="6">
        <v>12.308666666666699</v>
      </c>
      <c r="G182" s="6">
        <v>10.380100000000001</v>
      </c>
      <c r="H182" s="6">
        <v>8.3430300000000006</v>
      </c>
      <c r="I182" s="6">
        <v>9.2552115384615394</v>
      </c>
      <c r="J182" s="58">
        <v>11.1461916666667</v>
      </c>
      <c r="K182" s="59">
        <v>12.659578124999999</v>
      </c>
      <c r="L182" s="6">
        <v>11.392455</v>
      </c>
      <c r="M182" s="6">
        <v>8.1752000000000002</v>
      </c>
      <c r="N182" s="6">
        <v>7.6559999999999997</v>
      </c>
      <c r="O182" s="6">
        <v>4.4840999999999998</v>
      </c>
      <c r="P182" s="6">
        <v>4.2525744444444404</v>
      </c>
      <c r="Q182" s="44">
        <v>3.82575595501919</v>
      </c>
      <c r="R182" s="45">
        <v>6.2741071428571402</v>
      </c>
      <c r="S182" s="6">
        <v>6.24857142857143</v>
      </c>
      <c r="T182" s="6">
        <v>5.7380952380952399</v>
      </c>
      <c r="U182" s="6">
        <v>6.3</v>
      </c>
      <c r="V182" s="6">
        <v>5.8242857142857103</v>
      </c>
      <c r="W182" s="6">
        <v>5.3172857142857204</v>
      </c>
      <c r="X182" s="6">
        <v>5.7165851648351698</v>
      </c>
      <c r="Y182" s="58">
        <v>6.3001190476190496</v>
      </c>
      <c r="Z182" s="59">
        <v>7.3078124999999998</v>
      </c>
      <c r="AA182" s="6">
        <v>7.2655000000000003</v>
      </c>
      <c r="AB182" s="6">
        <v>6.02098333333333</v>
      </c>
      <c r="AC182" s="6">
        <v>5.8632299999999997</v>
      </c>
      <c r="AD182" s="6">
        <v>5.8632299999999997</v>
      </c>
      <c r="AE182" s="6">
        <v>5.1144766666666701</v>
      </c>
      <c r="AF182" s="44">
        <v>5.0128834593356704</v>
      </c>
      <c r="AG182" s="45">
        <v>1.2</v>
      </c>
      <c r="AH182" s="6">
        <v>1.2</v>
      </c>
      <c r="AI182" s="6">
        <v>1.2</v>
      </c>
      <c r="AJ182" s="6">
        <v>1.2</v>
      </c>
      <c r="AK182" s="6">
        <v>1.2</v>
      </c>
      <c r="AL182" s="6">
        <v>1.2</v>
      </c>
      <c r="AM182" s="6">
        <v>1.2</v>
      </c>
      <c r="AN182" s="58">
        <v>1.2</v>
      </c>
      <c r="AO182" s="59">
        <v>1.2</v>
      </c>
      <c r="AP182" s="6">
        <v>1.2</v>
      </c>
      <c r="AQ182" s="6">
        <v>1.2</v>
      </c>
      <c r="AR182" s="6">
        <v>1.2</v>
      </c>
      <c r="AS182" s="6">
        <v>1.2</v>
      </c>
      <c r="AT182" s="6">
        <v>1.2</v>
      </c>
      <c r="AU182" s="44">
        <v>1.2</v>
      </c>
      <c r="AV182" s="45">
        <v>1.3</v>
      </c>
      <c r="AW182" s="6">
        <v>1.3</v>
      </c>
      <c r="AX182" s="6">
        <v>1.3</v>
      </c>
      <c r="AY182" s="6">
        <v>1.3</v>
      </c>
      <c r="AZ182" s="6">
        <v>1.3</v>
      </c>
      <c r="BA182" s="6">
        <v>1.3</v>
      </c>
      <c r="BB182" s="6">
        <v>1.3</v>
      </c>
      <c r="BC182" s="58">
        <v>1.3</v>
      </c>
      <c r="BD182" s="59">
        <v>1.3</v>
      </c>
      <c r="BE182" s="6">
        <v>1.3</v>
      </c>
      <c r="BF182" s="6">
        <v>1.3</v>
      </c>
      <c r="BG182" s="6">
        <v>1.3</v>
      </c>
      <c r="BH182" s="6">
        <v>1.3</v>
      </c>
      <c r="BI182" s="6">
        <v>1.3</v>
      </c>
      <c r="BJ182" s="44">
        <v>1.3</v>
      </c>
      <c r="BK182" s="45">
        <v>26.309419642857101</v>
      </c>
      <c r="BL182" s="6">
        <v>23.2997714285714</v>
      </c>
      <c r="BM182" s="6">
        <v>19.642095238095202</v>
      </c>
      <c r="BN182" s="6">
        <v>21.1086666666667</v>
      </c>
      <c r="BO182" s="6">
        <v>18.704385714285699</v>
      </c>
      <c r="BP182" s="6">
        <v>16.160315714285701</v>
      </c>
      <c r="BQ182" s="6">
        <v>17.4717967032967</v>
      </c>
      <c r="BR182" s="58">
        <v>19.946310714285701</v>
      </c>
      <c r="BS182" s="59">
        <v>22.467390625</v>
      </c>
      <c r="BT182" s="6">
        <v>21.157955000000001</v>
      </c>
      <c r="BU182" s="6">
        <v>16.696183333333298</v>
      </c>
      <c r="BV182" s="6">
        <v>16.01923</v>
      </c>
      <c r="BW182" s="6">
        <v>12.847329999999999</v>
      </c>
      <c r="BX182" s="6">
        <v>11.867051111111101</v>
      </c>
      <c r="BY182" s="7">
        <v>11.338639414354899</v>
      </c>
    </row>
    <row r="183" spans="2:77" s="1" customFormat="1" ht="13.5" thickTop="1" x14ac:dyDescent="0.2">
      <c r="B183" s="34" t="s">
        <v>0</v>
      </c>
      <c r="C183" s="35">
        <f>MIN(C5:C182)</f>
        <v>4.0741111111111099</v>
      </c>
      <c r="D183" s="36">
        <f t="shared" ref="D183:BO183" si="0">MIN(D5:D182)</f>
        <v>3.7455816654709202</v>
      </c>
      <c r="E183" s="36">
        <f t="shared" si="0"/>
        <v>4.3840000000000003</v>
      </c>
      <c r="F183" s="36">
        <f t="shared" si="0"/>
        <v>4.7384615384615403</v>
      </c>
      <c r="G183" s="36">
        <f t="shared" si="0"/>
        <v>4.2157142857142897</v>
      </c>
      <c r="H183" s="36">
        <f t="shared" si="0"/>
        <v>2.1854571428571399</v>
      </c>
      <c r="I183" s="36">
        <f t="shared" si="0"/>
        <v>4.1170329670329702</v>
      </c>
      <c r="J183" s="60">
        <f t="shared" si="0"/>
        <v>3.9267542857142899</v>
      </c>
      <c r="K183" s="61">
        <f t="shared" si="0"/>
        <v>4.0191999999999997</v>
      </c>
      <c r="L183" s="36">
        <f t="shared" si="0"/>
        <v>2.2480000000000002</v>
      </c>
      <c r="M183" s="36">
        <f t="shared" si="0"/>
        <v>2.2160000000000002</v>
      </c>
      <c r="N183" s="36">
        <f t="shared" si="0"/>
        <v>2.2031999999999998</v>
      </c>
      <c r="O183" s="36">
        <f t="shared" si="0"/>
        <v>2.98848</v>
      </c>
      <c r="P183" s="36">
        <f t="shared" si="0"/>
        <v>2.8530044444444398</v>
      </c>
      <c r="Q183" s="46">
        <f t="shared" si="0"/>
        <v>2.60175047482391</v>
      </c>
      <c r="R183" s="47">
        <f t="shared" si="0"/>
        <v>4.2229687499999997</v>
      </c>
      <c r="S183" s="36">
        <f t="shared" si="0"/>
        <v>4.1971999999999996</v>
      </c>
      <c r="T183" s="36">
        <f t="shared" si="0"/>
        <v>3.8873333333333302</v>
      </c>
      <c r="U183" s="36">
        <f t="shared" si="0"/>
        <v>4.2114333333333303</v>
      </c>
      <c r="V183" s="36">
        <f t="shared" si="0"/>
        <v>3.93106</v>
      </c>
      <c r="W183" s="36">
        <f t="shared" si="0"/>
        <v>3.1328</v>
      </c>
      <c r="X183" s="36">
        <f t="shared" si="0"/>
        <v>1.64247049247049</v>
      </c>
      <c r="Y183" s="60">
        <f t="shared" si="0"/>
        <v>3.9287399999999999</v>
      </c>
      <c r="Z183" s="61">
        <f t="shared" si="0"/>
        <v>4.6254687499999996</v>
      </c>
      <c r="AA183" s="36">
        <f t="shared" si="0"/>
        <v>4.2634999999999996</v>
      </c>
      <c r="AB183" s="36">
        <f t="shared" si="0"/>
        <v>4.3</v>
      </c>
      <c r="AC183" s="36">
        <f t="shared" si="0"/>
        <v>4.1130000000000004</v>
      </c>
      <c r="AD183" s="36">
        <f t="shared" si="0"/>
        <v>4.1130000000000004</v>
      </c>
      <c r="AE183" s="36">
        <f t="shared" si="0"/>
        <v>2</v>
      </c>
      <c r="AF183" s="46">
        <f t="shared" si="0"/>
        <v>3.9465321402948299</v>
      </c>
      <c r="AG183" s="47">
        <f t="shared" si="0"/>
        <v>0.06</v>
      </c>
      <c r="AH183" s="36">
        <f t="shared" si="0"/>
        <v>0.06</v>
      </c>
      <c r="AI183" s="36">
        <f t="shared" si="0"/>
        <v>0.06</v>
      </c>
      <c r="AJ183" s="36">
        <f t="shared" si="0"/>
        <v>0.06</v>
      </c>
      <c r="AK183" s="36">
        <f t="shared" si="0"/>
        <v>0.06</v>
      </c>
      <c r="AL183" s="36">
        <f t="shared" si="0"/>
        <v>5.7599999999999998E-2</v>
      </c>
      <c r="AM183" s="36">
        <f t="shared" si="0"/>
        <v>0.06</v>
      </c>
      <c r="AN183" s="60">
        <f t="shared" si="0"/>
        <v>0.06</v>
      </c>
      <c r="AO183" s="61">
        <f t="shared" si="0"/>
        <v>0.06</v>
      </c>
      <c r="AP183" s="36">
        <f t="shared" si="0"/>
        <v>4.8000000000000001E-2</v>
      </c>
      <c r="AQ183" s="36">
        <f t="shared" si="0"/>
        <v>9.5999999999999992E-3</v>
      </c>
      <c r="AR183" s="36">
        <f t="shared" si="0"/>
        <v>2.8800000000000002E-3</v>
      </c>
      <c r="AS183" s="36">
        <f t="shared" si="0"/>
        <v>2.8800000000000002E-3</v>
      </c>
      <c r="AT183" s="36">
        <f t="shared" si="0"/>
        <v>9.6000000000000002E-4</v>
      </c>
      <c r="AU183" s="46">
        <f t="shared" si="0"/>
        <v>1.92E-4</v>
      </c>
      <c r="AV183" s="47">
        <f t="shared" si="0"/>
        <v>1.3</v>
      </c>
      <c r="AW183" s="36">
        <f t="shared" si="0"/>
        <v>1.3</v>
      </c>
      <c r="AX183" s="36">
        <f t="shared" si="0"/>
        <v>1.3</v>
      </c>
      <c r="AY183" s="36">
        <f t="shared" si="0"/>
        <v>1.3</v>
      </c>
      <c r="AZ183" s="36">
        <f t="shared" si="0"/>
        <v>1.3</v>
      </c>
      <c r="BA183" s="36">
        <f t="shared" si="0"/>
        <v>1.3</v>
      </c>
      <c r="BB183" s="36">
        <f t="shared" si="0"/>
        <v>1.3</v>
      </c>
      <c r="BC183" s="60">
        <f t="shared" si="0"/>
        <v>1.3</v>
      </c>
      <c r="BD183" s="61">
        <f t="shared" si="0"/>
        <v>1.3</v>
      </c>
      <c r="BE183" s="36">
        <f t="shared" si="0"/>
        <v>1.3</v>
      </c>
      <c r="BF183" s="36">
        <f t="shared" si="0"/>
        <v>1.3</v>
      </c>
      <c r="BG183" s="36">
        <f t="shared" si="0"/>
        <v>1.3</v>
      </c>
      <c r="BH183" s="36">
        <f t="shared" si="0"/>
        <v>1.3</v>
      </c>
      <c r="BI183" s="36">
        <f t="shared" si="0"/>
        <v>1.3</v>
      </c>
      <c r="BJ183" s="46">
        <f t="shared" si="0"/>
        <v>1.3</v>
      </c>
      <c r="BK183" s="47">
        <f t="shared" si="0"/>
        <v>11.0181111111111</v>
      </c>
      <c r="BL183" s="36">
        <f t="shared" si="0"/>
        <v>10.4434202338247</v>
      </c>
      <c r="BM183" s="36">
        <f t="shared" si="0"/>
        <v>12.183999999999999</v>
      </c>
      <c r="BN183" s="36">
        <f t="shared" si="0"/>
        <v>12.157999999999999</v>
      </c>
      <c r="BO183" s="36">
        <f t="shared" si="0"/>
        <v>11.7333777777778</v>
      </c>
      <c r="BP183" s="36">
        <f t="shared" ref="BP183:BY183" si="1">MIN(BP5:BP182)</f>
        <v>10.393971428571399</v>
      </c>
      <c r="BQ183" s="36">
        <f t="shared" si="1"/>
        <v>11.1518283273546</v>
      </c>
      <c r="BR183" s="60">
        <f t="shared" si="1"/>
        <v>9.8854942857142891</v>
      </c>
      <c r="BS183" s="61">
        <f t="shared" si="1"/>
        <v>11.323285714285699</v>
      </c>
      <c r="BT183" s="36">
        <f t="shared" si="1"/>
        <v>10.272</v>
      </c>
      <c r="BU183" s="36">
        <f t="shared" si="1"/>
        <v>10.117333333333301</v>
      </c>
      <c r="BV183" s="36">
        <f t="shared" si="1"/>
        <v>10.103199999999999</v>
      </c>
      <c r="BW183" s="36">
        <f t="shared" si="1"/>
        <v>9.5884800000000006</v>
      </c>
      <c r="BX183" s="36">
        <f t="shared" si="1"/>
        <v>9.4530044444444492</v>
      </c>
      <c r="BY183" s="37">
        <f t="shared" si="1"/>
        <v>8.9439266399361106</v>
      </c>
    </row>
    <row r="184" spans="2:77" s="1" customFormat="1" x14ac:dyDescent="0.2">
      <c r="B184" s="30" t="s">
        <v>1</v>
      </c>
      <c r="C184" s="31">
        <f>AVERAGE(C5:C182)</f>
        <v>14.284572062522258</v>
      </c>
      <c r="D184" s="8">
        <f t="shared" ref="D184:BO184" si="2">AVERAGE(D5:D182)</f>
        <v>11.881390653458155</v>
      </c>
      <c r="E184" s="8">
        <f t="shared" si="2"/>
        <v>9.1956616973634961</v>
      </c>
      <c r="F184" s="8">
        <f t="shared" si="2"/>
        <v>9.9518254276822997</v>
      </c>
      <c r="G184" s="8">
        <f t="shared" si="2"/>
        <v>8.2545486766063618</v>
      </c>
      <c r="H184" s="8">
        <f t="shared" si="2"/>
        <v>6.3455612369275709</v>
      </c>
      <c r="I184" s="8">
        <f t="shared" si="2"/>
        <v>7.6647561077350694</v>
      </c>
      <c r="J184" s="62">
        <f t="shared" si="2"/>
        <v>9.0707755123179936</v>
      </c>
      <c r="K184" s="63">
        <f t="shared" si="2"/>
        <v>10.236913868969049</v>
      </c>
      <c r="L184" s="8">
        <f t="shared" si="2"/>
        <v>9.1498957809297483</v>
      </c>
      <c r="M184" s="8">
        <f t="shared" si="2"/>
        <v>8.1907254267109622</v>
      </c>
      <c r="N184" s="8">
        <f t="shared" si="2"/>
        <v>7.4277928888739062</v>
      </c>
      <c r="O184" s="8">
        <f t="shared" si="2"/>
        <v>5.7727573860462309</v>
      </c>
      <c r="P184" s="8">
        <f t="shared" si="2"/>
        <v>5.4284906634890238</v>
      </c>
      <c r="Q184" s="48">
        <f t="shared" si="2"/>
        <v>4.8280427477188432</v>
      </c>
      <c r="R184" s="49">
        <f t="shared" si="2"/>
        <v>6.9643197483083599</v>
      </c>
      <c r="S184" s="8">
        <f t="shared" si="2"/>
        <v>6.7907911509793486</v>
      </c>
      <c r="T184" s="8">
        <f t="shared" si="2"/>
        <v>6.1922406496563234</v>
      </c>
      <c r="U184" s="8">
        <f t="shared" si="2"/>
        <v>6.7130362438063234</v>
      </c>
      <c r="V184" s="8">
        <f t="shared" si="2"/>
        <v>6.1996542573314954</v>
      </c>
      <c r="W184" s="8">
        <f t="shared" si="2"/>
        <v>5.6645525121077256</v>
      </c>
      <c r="X184" s="8">
        <f t="shared" si="2"/>
        <v>6.2417910280354505</v>
      </c>
      <c r="Y184" s="62">
        <f t="shared" si="2"/>
        <v>6.6778494563126136</v>
      </c>
      <c r="Z184" s="63">
        <f t="shared" si="2"/>
        <v>7.1787832965203133</v>
      </c>
      <c r="AA184" s="8">
        <f t="shared" si="2"/>
        <v>6.9022768193270325</v>
      </c>
      <c r="AB184" s="8">
        <f t="shared" si="2"/>
        <v>6.3059855690794926</v>
      </c>
      <c r="AC184" s="8">
        <f t="shared" si="2"/>
        <v>6.0268796362690136</v>
      </c>
      <c r="AD184" s="8">
        <f t="shared" si="2"/>
        <v>5.9738662334339825</v>
      </c>
      <c r="AE184" s="8">
        <f t="shared" si="2"/>
        <v>6.0013098236415052</v>
      </c>
      <c r="AF184" s="48">
        <f t="shared" si="2"/>
        <v>5.8043244079437057</v>
      </c>
      <c r="AG184" s="49">
        <f t="shared" si="2"/>
        <v>1.0422194073586935</v>
      </c>
      <c r="AH184" s="8">
        <f t="shared" si="2"/>
        <v>1.0090863902310179</v>
      </c>
      <c r="AI184" s="8">
        <f t="shared" si="2"/>
        <v>0.97509953858853493</v>
      </c>
      <c r="AJ184" s="8">
        <f t="shared" si="2"/>
        <v>0.98152721220416284</v>
      </c>
      <c r="AK184" s="8">
        <f t="shared" si="2"/>
        <v>0.96182601605384532</v>
      </c>
      <c r="AL184" s="8">
        <f t="shared" si="2"/>
        <v>0.9395251038961725</v>
      </c>
      <c r="AM184" s="8">
        <f t="shared" si="2"/>
        <v>0.95080315915447144</v>
      </c>
      <c r="AN184" s="62">
        <f t="shared" si="2"/>
        <v>0.97146512212856273</v>
      </c>
      <c r="AO184" s="63">
        <f t="shared" si="2"/>
        <v>0.97066046771424386</v>
      </c>
      <c r="AP184" s="8">
        <f t="shared" si="2"/>
        <v>0.93872218895479764</v>
      </c>
      <c r="AQ184" s="8">
        <f t="shared" si="2"/>
        <v>0.90690248224043202</v>
      </c>
      <c r="AR184" s="8">
        <f t="shared" si="2"/>
        <v>0.88912779160311906</v>
      </c>
      <c r="AS184" s="8">
        <f t="shared" si="2"/>
        <v>0.81816815831584955</v>
      </c>
      <c r="AT184" s="8">
        <f t="shared" si="2"/>
        <v>0.76598192795979347</v>
      </c>
      <c r="AU184" s="48">
        <f t="shared" si="2"/>
        <v>0.7413113677836608</v>
      </c>
      <c r="AV184" s="49">
        <f t="shared" si="2"/>
        <v>1.300000000000004</v>
      </c>
      <c r="AW184" s="8">
        <f t="shared" si="2"/>
        <v>1.300000000000004</v>
      </c>
      <c r="AX184" s="8">
        <f t="shared" si="2"/>
        <v>1.300000000000004</v>
      </c>
      <c r="AY184" s="8">
        <f t="shared" si="2"/>
        <v>1.300000000000004</v>
      </c>
      <c r="AZ184" s="8">
        <f t="shared" si="2"/>
        <v>1.300000000000004</v>
      </c>
      <c r="BA184" s="8">
        <f t="shared" si="2"/>
        <v>1.300000000000004</v>
      </c>
      <c r="BB184" s="8">
        <f t="shared" si="2"/>
        <v>1.300000000000004</v>
      </c>
      <c r="BC184" s="62">
        <f t="shared" si="2"/>
        <v>1.300000000000004</v>
      </c>
      <c r="BD184" s="63">
        <f t="shared" si="2"/>
        <v>1.300000000000004</v>
      </c>
      <c r="BE184" s="8">
        <f t="shared" si="2"/>
        <v>1.300000000000004</v>
      </c>
      <c r="BF184" s="8">
        <f t="shared" si="2"/>
        <v>1.300000000000004</v>
      </c>
      <c r="BG184" s="8">
        <f t="shared" si="2"/>
        <v>1.300000000000004</v>
      </c>
      <c r="BH184" s="8">
        <f t="shared" si="2"/>
        <v>1.300000000000004</v>
      </c>
      <c r="BI184" s="8">
        <f t="shared" si="2"/>
        <v>1.300000000000004</v>
      </c>
      <c r="BJ184" s="48">
        <f t="shared" si="2"/>
        <v>1.300000000000004</v>
      </c>
      <c r="BK184" s="49">
        <f t="shared" si="2"/>
        <v>23.591111218189301</v>
      </c>
      <c r="BL184" s="8">
        <f t="shared" si="2"/>
        <v>20.98126819466852</v>
      </c>
      <c r="BM184" s="8">
        <f t="shared" si="2"/>
        <v>17.663001885608352</v>
      </c>
      <c r="BN184" s="8">
        <f t="shared" si="2"/>
        <v>18.946388883692777</v>
      </c>
      <c r="BO184" s="8">
        <f t="shared" si="2"/>
        <v>16.716028949991703</v>
      </c>
      <c r="BP184" s="8">
        <f t="shared" ref="BP184:BY184" si="3">AVERAGE(BP5:BP182)</f>
        <v>14.249638852931474</v>
      </c>
      <c r="BQ184" s="8">
        <f t="shared" si="3"/>
        <v>16.157350294924989</v>
      </c>
      <c r="BR184" s="62">
        <f t="shared" si="3"/>
        <v>18.020090090759162</v>
      </c>
      <c r="BS184" s="63">
        <f t="shared" si="3"/>
        <v>19.686357633203606</v>
      </c>
      <c r="BT184" s="8">
        <f t="shared" si="3"/>
        <v>18.290894789211574</v>
      </c>
      <c r="BU184" s="8">
        <f t="shared" si="3"/>
        <v>16.703613478030896</v>
      </c>
      <c r="BV184" s="8">
        <f t="shared" si="3"/>
        <v>15.643800316746034</v>
      </c>
      <c r="BW184" s="8">
        <f t="shared" si="3"/>
        <v>13.864791777796066</v>
      </c>
      <c r="BX184" s="8">
        <f t="shared" si="3"/>
        <v>13.495782415090325</v>
      </c>
      <c r="BY184" s="9">
        <f t="shared" si="3"/>
        <v>12.673678523446217</v>
      </c>
    </row>
    <row r="185" spans="2:77" s="1" customFormat="1" ht="13.5" thickBot="1" x14ac:dyDescent="0.25">
      <c r="B185" s="32" t="s">
        <v>2</v>
      </c>
      <c r="C185" s="33">
        <f>MAX(C5:C182)</f>
        <v>23.0966666666667</v>
      </c>
      <c r="D185" s="10">
        <f t="shared" ref="D185:BO185" si="4">MAX(D5:D182)</f>
        <v>18.822800000000001</v>
      </c>
      <c r="E185" s="10">
        <f t="shared" si="4"/>
        <v>14.5682222222222</v>
      </c>
      <c r="F185" s="10">
        <f t="shared" si="4"/>
        <v>15.4982222222222</v>
      </c>
      <c r="G185" s="10">
        <f t="shared" si="4"/>
        <v>13.017533333333301</v>
      </c>
      <c r="H185" s="10">
        <f t="shared" si="4"/>
        <v>10.582000000000001</v>
      </c>
      <c r="I185" s="10">
        <f t="shared" si="4"/>
        <v>13.483928571428599</v>
      </c>
      <c r="J185" s="64">
        <f t="shared" si="4"/>
        <v>16.035267857142902</v>
      </c>
      <c r="K185" s="65">
        <f t="shared" si="4"/>
        <v>20.235072916666699</v>
      </c>
      <c r="L185" s="10">
        <f t="shared" si="4"/>
        <v>15.816000000000001</v>
      </c>
      <c r="M185" s="10">
        <f t="shared" si="4"/>
        <v>13.8433333333333</v>
      </c>
      <c r="N185" s="10">
        <f t="shared" si="4"/>
        <v>12.3846666666667</v>
      </c>
      <c r="O185" s="10">
        <f t="shared" si="4"/>
        <v>10.659599999999999</v>
      </c>
      <c r="P185" s="10">
        <f t="shared" si="4"/>
        <v>10.745699999999999</v>
      </c>
      <c r="Q185" s="50">
        <f t="shared" si="4"/>
        <v>10.224375</v>
      </c>
      <c r="R185" s="51">
        <f t="shared" si="4"/>
        <v>14.55</v>
      </c>
      <c r="S185" s="10">
        <f t="shared" si="4"/>
        <v>11.7</v>
      </c>
      <c r="T185" s="10">
        <f t="shared" si="4"/>
        <v>8.6848888888888904</v>
      </c>
      <c r="U185" s="10">
        <f t="shared" si="4"/>
        <v>9.7653333333333308</v>
      </c>
      <c r="V185" s="10">
        <f t="shared" si="4"/>
        <v>8.7875333333333305</v>
      </c>
      <c r="W185" s="10">
        <f t="shared" si="4"/>
        <v>8.8000000000000007</v>
      </c>
      <c r="X185" s="10">
        <f t="shared" si="4"/>
        <v>8.9402307692307694</v>
      </c>
      <c r="Y185" s="64">
        <f t="shared" si="4"/>
        <v>9.7660333333333291</v>
      </c>
      <c r="Z185" s="65">
        <f t="shared" si="4"/>
        <v>10.373312500000001</v>
      </c>
      <c r="AA185" s="10">
        <f t="shared" si="4"/>
        <v>10.2672333333333</v>
      </c>
      <c r="AB185" s="10">
        <f t="shared" si="4"/>
        <v>9.2952777777777804</v>
      </c>
      <c r="AC185" s="10">
        <f t="shared" si="4"/>
        <v>8.7864166666666694</v>
      </c>
      <c r="AD185" s="10">
        <f t="shared" si="4"/>
        <v>8.6699000000000002</v>
      </c>
      <c r="AE185" s="10">
        <f t="shared" si="4"/>
        <v>8.9702000000000002</v>
      </c>
      <c r="AF185" s="50">
        <f t="shared" si="4"/>
        <v>8.6</v>
      </c>
      <c r="AG185" s="51">
        <f t="shared" si="4"/>
        <v>7.2911107142857103</v>
      </c>
      <c r="AH185" s="10">
        <f t="shared" si="4"/>
        <v>7.2543771428571402</v>
      </c>
      <c r="AI185" s="10">
        <f t="shared" si="4"/>
        <v>6.8094428571428596</v>
      </c>
      <c r="AJ185" s="10">
        <f t="shared" si="4"/>
        <v>7.2728999999999999</v>
      </c>
      <c r="AK185" s="10">
        <f t="shared" si="4"/>
        <v>6.8663257142857104</v>
      </c>
      <c r="AL185" s="10">
        <f t="shared" si="4"/>
        <v>6.4369177142857099</v>
      </c>
      <c r="AM185" s="10">
        <f t="shared" si="4"/>
        <v>7.0054197802197802</v>
      </c>
      <c r="AN185" s="64">
        <f t="shared" si="4"/>
        <v>7.2729657142857098</v>
      </c>
      <c r="AO185" s="65">
        <f t="shared" si="4"/>
        <v>7.1057375</v>
      </c>
      <c r="AP185" s="10">
        <f t="shared" si="4"/>
        <v>7.0740360000000004</v>
      </c>
      <c r="AQ185" s="10">
        <f t="shared" si="4"/>
        <v>6.5958040000000002</v>
      </c>
      <c r="AR185" s="10">
        <f t="shared" si="4"/>
        <v>6.1572392000000002</v>
      </c>
      <c r="AS185" s="10">
        <f t="shared" si="4"/>
        <v>5.9139600000000003</v>
      </c>
      <c r="AT185" s="10">
        <f t="shared" si="4"/>
        <v>5.9044480000000004</v>
      </c>
      <c r="AU185" s="50">
        <f t="shared" si="4"/>
        <v>5.6120811645431798</v>
      </c>
      <c r="AV185" s="51">
        <f t="shared" si="4"/>
        <v>1.3</v>
      </c>
      <c r="AW185" s="10">
        <f t="shared" si="4"/>
        <v>1.3</v>
      </c>
      <c r="AX185" s="10">
        <f t="shared" si="4"/>
        <v>1.3</v>
      </c>
      <c r="AY185" s="10">
        <f t="shared" si="4"/>
        <v>1.3</v>
      </c>
      <c r="AZ185" s="10">
        <f t="shared" si="4"/>
        <v>1.3</v>
      </c>
      <c r="BA185" s="10">
        <f t="shared" si="4"/>
        <v>1.3</v>
      </c>
      <c r="BB185" s="10">
        <f t="shared" si="4"/>
        <v>1.3</v>
      </c>
      <c r="BC185" s="64">
        <f t="shared" si="4"/>
        <v>1.3</v>
      </c>
      <c r="BD185" s="65">
        <f t="shared" si="4"/>
        <v>1.3</v>
      </c>
      <c r="BE185" s="10">
        <f t="shared" si="4"/>
        <v>1.3</v>
      </c>
      <c r="BF185" s="10">
        <f t="shared" si="4"/>
        <v>1.3</v>
      </c>
      <c r="BG185" s="10">
        <f t="shared" si="4"/>
        <v>1.3</v>
      </c>
      <c r="BH185" s="10">
        <f t="shared" si="4"/>
        <v>1.3</v>
      </c>
      <c r="BI185" s="10">
        <f t="shared" si="4"/>
        <v>1.3</v>
      </c>
      <c r="BJ185" s="50">
        <f t="shared" si="4"/>
        <v>1.3</v>
      </c>
      <c r="BK185" s="51">
        <f t="shared" si="4"/>
        <v>35.299999999999997</v>
      </c>
      <c r="BL185" s="10">
        <f t="shared" si="4"/>
        <v>30.2624</v>
      </c>
      <c r="BM185" s="10">
        <f t="shared" si="4"/>
        <v>24.723555555555599</v>
      </c>
      <c r="BN185" s="10">
        <f t="shared" si="4"/>
        <v>26.9135555555556</v>
      </c>
      <c r="BO185" s="10">
        <f t="shared" si="4"/>
        <v>23.507659047619001</v>
      </c>
      <c r="BP185" s="10">
        <f t="shared" ref="BP185:BY185" si="5">MAX(BP5:BP182)</f>
        <v>20.13</v>
      </c>
      <c r="BQ185" s="10">
        <f t="shared" si="5"/>
        <v>22.776884615384599</v>
      </c>
      <c r="BR185" s="64">
        <f t="shared" si="5"/>
        <v>25.957715714285701</v>
      </c>
      <c r="BS185" s="65">
        <f t="shared" si="5"/>
        <v>29.455268749999998</v>
      </c>
      <c r="BT185" s="10">
        <f t="shared" si="5"/>
        <v>28.084002666666699</v>
      </c>
      <c r="BU185" s="10">
        <f t="shared" si="5"/>
        <v>24.115404000000002</v>
      </c>
      <c r="BV185" s="10">
        <f t="shared" si="5"/>
        <v>22.2425416666667</v>
      </c>
      <c r="BW185" s="10">
        <f t="shared" si="5"/>
        <v>20.65296</v>
      </c>
      <c r="BX185" s="10">
        <f t="shared" si="5"/>
        <v>20.373248</v>
      </c>
      <c r="BY185" s="11">
        <f t="shared" si="5"/>
        <v>19.570321014996701</v>
      </c>
    </row>
    <row r="186" spans="2:77" ht="13.5" thickTop="1" x14ac:dyDescent="0.2"/>
  </sheetData>
  <customSheetViews>
    <customSheetView guid="{DD3E2C27-0DB8-470F-92C5-06627B82099E}" showGridLines="0" hiddenColumns="1">
      <pageMargins left="0.7" right="0.7" top="0.78740157499999996" bottom="0.78740157499999996" header="0.3" footer="0.3"/>
    </customSheetView>
    <customSheetView guid="{F3EBDD22-812C-4961-BC1F-0118FAEB2379}">
      <pageMargins left="0.7" right="0.7" top="0.78740157499999996" bottom="0.78740157499999996" header="0.3" footer="0.3"/>
    </customSheetView>
    <customSheetView guid="{8F2A141C-F2EC-47C9-B452-E771E2E1656F}" state="hidden">
      <pageMargins left="0.7" right="0.7" top="0.78740157499999996" bottom="0.78740157499999996" header="0.3" footer="0.3"/>
    </customSheetView>
    <customSheetView guid="{C285CF98-2A1B-4B7A-90FC-988A5EC3263A}" state="hidden">
      <pageMargins left="0.7" right="0.7" top="0.78740157499999996" bottom="0.78740157499999996" header="0.3" footer="0.3"/>
    </customSheetView>
  </customSheetViews>
  <mergeCells count="1">
    <mergeCell ref="B3:B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8018-17C4-4230-B5CA-E60C3DEE69B3}">
  <sheetPr codeName="Tabelle8"/>
  <dimension ref="B1:N32"/>
  <sheetViews>
    <sheetView showGridLines="0" tabSelected="1" zoomScale="107" zoomScaleNormal="107" workbookViewId="0"/>
  </sheetViews>
  <sheetFormatPr baseColWidth="10" defaultColWidth="11.7109375" defaultRowHeight="12.75" x14ac:dyDescent="0.2"/>
  <cols>
    <col min="1" max="1" width="1.7109375" customWidth="1"/>
    <col min="2" max="2" width="26.7109375" style="80" customWidth="1"/>
    <col min="3" max="3" width="26.7109375" customWidth="1"/>
    <col min="4" max="4" width="26.7109375" style="92" hidden="1" customWidth="1"/>
    <col min="5" max="5" width="11.7109375" style="80" customWidth="1"/>
    <col min="6" max="6" width="60.7109375" hidden="1" customWidth="1"/>
    <col min="7" max="7" width="17.7109375" hidden="1" customWidth="1"/>
    <col min="8" max="8" width="11.7109375" style="89"/>
    <col min="9" max="9" width="11.7109375" style="93"/>
    <col min="10" max="10" width="11.7109375" style="94"/>
    <col min="11" max="11" width="7.7109375" style="97" customWidth="1"/>
    <col min="12" max="12" width="11.7109375" style="88"/>
    <col min="13" max="13" width="11.7109375" style="90"/>
    <col min="14" max="14" width="11.7109375" style="91"/>
  </cols>
  <sheetData>
    <row r="1" spans="2:14" ht="5.0999999999999996" customHeight="1" thickBot="1" x14ac:dyDescent="0.25"/>
    <row r="2" spans="2:14" s="3" customFormat="1" ht="21.75" thickTop="1" thickBot="1" x14ac:dyDescent="0.25">
      <c r="B2" s="99" t="s">
        <v>321</v>
      </c>
      <c r="C2" s="100"/>
      <c r="D2" s="101"/>
      <c r="E2" s="100"/>
      <c r="F2" s="100"/>
      <c r="G2" s="100"/>
      <c r="H2" s="102"/>
      <c r="I2" s="103"/>
      <c r="J2" s="104"/>
      <c r="K2" s="105"/>
      <c r="L2" s="108"/>
      <c r="M2" s="109" t="s">
        <v>327</v>
      </c>
      <c r="N2" s="106"/>
    </row>
    <row r="3" spans="2:14" s="68" customFormat="1" ht="15.75" customHeight="1" thickBot="1" x14ac:dyDescent="0.25">
      <c r="B3" s="81" t="s">
        <v>255</v>
      </c>
      <c r="C3" s="82" t="s">
        <v>256</v>
      </c>
      <c r="D3" s="114" t="s">
        <v>267</v>
      </c>
      <c r="E3" s="151" t="s">
        <v>328</v>
      </c>
      <c r="F3" s="152" t="s">
        <v>259</v>
      </c>
      <c r="G3" s="82" t="s">
        <v>325</v>
      </c>
      <c r="H3" s="115" t="s">
        <v>257</v>
      </c>
      <c r="I3" s="116" t="s">
        <v>320</v>
      </c>
      <c r="J3" s="117" t="s">
        <v>322</v>
      </c>
      <c r="K3" s="118" t="s">
        <v>260</v>
      </c>
      <c r="L3" s="119" t="s">
        <v>258</v>
      </c>
      <c r="M3" s="110" t="s">
        <v>257</v>
      </c>
      <c r="N3" s="107" t="s">
        <v>326</v>
      </c>
    </row>
    <row r="4" spans="2:14" ht="15.75" customHeight="1" thickTop="1" x14ac:dyDescent="0.2">
      <c r="B4" s="83" t="s">
        <v>263</v>
      </c>
      <c r="C4" s="120" t="s">
        <v>271</v>
      </c>
      <c r="D4" s="121" t="s">
        <v>277</v>
      </c>
      <c r="E4" s="153" t="s">
        <v>278</v>
      </c>
      <c r="F4" s="154" t="s">
        <v>248</v>
      </c>
      <c r="G4" s="84"/>
      <c r="H4" s="122">
        <v>0.5</v>
      </c>
      <c r="I4" s="123">
        <v>18.3</v>
      </c>
      <c r="J4" s="124">
        <f>H4/I4*1000</f>
        <v>27.3224043715847</v>
      </c>
      <c r="K4" s="125">
        <f>5600*0.3</f>
        <v>1680</v>
      </c>
      <c r="L4" s="126">
        <v>185</v>
      </c>
      <c r="M4" s="111">
        <f t="shared" ref="M4:M26" si="0">L4/H4</f>
        <v>370</v>
      </c>
      <c r="N4" s="98">
        <f>M4/K4*100</f>
        <v>22.023809523809522</v>
      </c>
    </row>
    <row r="5" spans="2:14" ht="15.75" customHeight="1" x14ac:dyDescent="0.2">
      <c r="B5" s="85" t="s">
        <v>263</v>
      </c>
      <c r="C5" s="127" t="s">
        <v>272</v>
      </c>
      <c r="D5" s="128" t="s">
        <v>279</v>
      </c>
      <c r="E5" s="155" t="s">
        <v>278</v>
      </c>
      <c r="F5" s="156" t="s">
        <v>249</v>
      </c>
      <c r="G5" s="86"/>
      <c r="H5" s="129">
        <v>0.62</v>
      </c>
      <c r="I5" s="130">
        <v>22.5</v>
      </c>
      <c r="J5" s="131">
        <f t="shared" ref="J5:J26" si="1">H5/I5*1000</f>
        <v>27.555555555555557</v>
      </c>
      <c r="K5" s="132">
        <f>5600*0.3</f>
        <v>1680</v>
      </c>
      <c r="L5" s="133">
        <v>199</v>
      </c>
      <c r="M5" s="112">
        <f t="shared" si="0"/>
        <v>320.9677419354839</v>
      </c>
      <c r="N5" s="95">
        <f t="shared" ref="N5:N26" si="2">M5/K5*100</f>
        <v>19.105222734254994</v>
      </c>
    </row>
    <row r="6" spans="2:14" ht="15.75" customHeight="1" x14ac:dyDescent="0.2">
      <c r="B6" s="85" t="s">
        <v>263</v>
      </c>
      <c r="C6" s="127" t="s">
        <v>273</v>
      </c>
      <c r="D6" s="128" t="s">
        <v>280</v>
      </c>
      <c r="E6" s="155" t="s">
        <v>278</v>
      </c>
      <c r="F6" s="156" t="s">
        <v>250</v>
      </c>
      <c r="G6" s="86"/>
      <c r="H6" s="134">
        <v>0.74</v>
      </c>
      <c r="I6" s="130">
        <v>26.5</v>
      </c>
      <c r="J6" s="131">
        <f t="shared" si="1"/>
        <v>27.924528301886792</v>
      </c>
      <c r="K6" s="132">
        <f>5600*0.3</f>
        <v>1680</v>
      </c>
      <c r="L6" s="133">
        <v>239</v>
      </c>
      <c r="M6" s="112">
        <f t="shared" si="0"/>
        <v>322.97297297297297</v>
      </c>
      <c r="N6" s="95">
        <f t="shared" si="2"/>
        <v>19.224581724581725</v>
      </c>
    </row>
    <row r="7" spans="2:14" ht="15.75" customHeight="1" x14ac:dyDescent="0.2">
      <c r="B7" s="85" t="s">
        <v>263</v>
      </c>
      <c r="C7" s="127" t="s">
        <v>274</v>
      </c>
      <c r="D7" s="128" t="s">
        <v>281</v>
      </c>
      <c r="E7" s="155" t="s">
        <v>278</v>
      </c>
      <c r="F7" s="156" t="s">
        <v>251</v>
      </c>
      <c r="G7" s="86"/>
      <c r="H7" s="134">
        <v>0.84</v>
      </c>
      <c r="I7" s="130">
        <v>29.9</v>
      </c>
      <c r="J7" s="131">
        <f t="shared" si="1"/>
        <v>28.093645484949835</v>
      </c>
      <c r="K7" s="132">
        <f>5600*0.3</f>
        <v>1680</v>
      </c>
      <c r="L7" s="133">
        <v>265</v>
      </c>
      <c r="M7" s="112">
        <f t="shared" si="0"/>
        <v>315.47619047619048</v>
      </c>
      <c r="N7" s="95">
        <f t="shared" si="2"/>
        <v>18.778344671201815</v>
      </c>
    </row>
    <row r="8" spans="2:14" ht="15.75" customHeight="1" x14ac:dyDescent="0.2">
      <c r="B8" s="85" t="s">
        <v>263</v>
      </c>
      <c r="C8" s="86" t="s">
        <v>270</v>
      </c>
      <c r="D8" s="135">
        <v>3150555013</v>
      </c>
      <c r="E8" s="155" t="s">
        <v>278</v>
      </c>
      <c r="F8" s="156" t="s">
        <v>247</v>
      </c>
      <c r="G8" s="86"/>
      <c r="H8" s="134">
        <v>1.5</v>
      </c>
      <c r="I8" s="130">
        <v>48.7</v>
      </c>
      <c r="J8" s="131">
        <f t="shared" si="1"/>
        <v>30.800821355236138</v>
      </c>
      <c r="K8" s="132">
        <f t="shared" ref="K8:K9" si="3">2500/2</f>
        <v>1250</v>
      </c>
      <c r="L8" s="133">
        <v>349</v>
      </c>
      <c r="M8" s="112">
        <f t="shared" si="0"/>
        <v>232.66666666666666</v>
      </c>
      <c r="N8" s="95">
        <f t="shared" si="2"/>
        <v>18.613333333333333</v>
      </c>
    </row>
    <row r="9" spans="2:14" ht="15.75" customHeight="1" x14ac:dyDescent="0.2">
      <c r="B9" s="85" t="s">
        <v>263</v>
      </c>
      <c r="C9" s="86" t="s">
        <v>265</v>
      </c>
      <c r="D9" s="135" t="s">
        <v>269</v>
      </c>
      <c r="E9" s="155" t="s">
        <v>278</v>
      </c>
      <c r="F9" s="156" t="s">
        <v>246</v>
      </c>
      <c r="G9" s="86"/>
      <c r="H9" s="134">
        <v>5.5</v>
      </c>
      <c r="I9" s="130">
        <v>195</v>
      </c>
      <c r="J9" s="131">
        <f t="shared" si="1"/>
        <v>28.205128205128204</v>
      </c>
      <c r="K9" s="132">
        <f t="shared" si="3"/>
        <v>1250</v>
      </c>
      <c r="L9" s="133">
        <v>1998</v>
      </c>
      <c r="M9" s="112">
        <f t="shared" si="0"/>
        <v>363.27272727272725</v>
      </c>
      <c r="N9" s="95">
        <f t="shared" si="2"/>
        <v>29.061818181818179</v>
      </c>
    </row>
    <row r="10" spans="2:14" ht="15.75" customHeight="1" x14ac:dyDescent="0.2">
      <c r="B10" s="85" t="s">
        <v>263</v>
      </c>
      <c r="C10" s="86" t="s">
        <v>264</v>
      </c>
      <c r="D10" s="135" t="s">
        <v>268</v>
      </c>
      <c r="E10" s="155" t="s">
        <v>278</v>
      </c>
      <c r="F10" s="157" t="s">
        <v>245</v>
      </c>
      <c r="G10" s="86"/>
      <c r="H10" s="134">
        <v>11</v>
      </c>
      <c r="I10" s="130">
        <v>370</v>
      </c>
      <c r="J10" s="131">
        <f t="shared" si="1"/>
        <v>29.72972972972973</v>
      </c>
      <c r="K10" s="132">
        <f>2500/2</f>
        <v>1250</v>
      </c>
      <c r="L10" s="133">
        <v>2998</v>
      </c>
      <c r="M10" s="112">
        <f t="shared" si="0"/>
        <v>272.54545454545456</v>
      </c>
      <c r="N10" s="95">
        <f t="shared" si="2"/>
        <v>21.803636363636365</v>
      </c>
    </row>
    <row r="11" spans="2:14" ht="15.75" customHeight="1" x14ac:dyDescent="0.2">
      <c r="B11" s="136" t="s">
        <v>293</v>
      </c>
      <c r="C11" s="127" t="s">
        <v>296</v>
      </c>
      <c r="D11" s="135"/>
      <c r="E11" s="155" t="s">
        <v>299</v>
      </c>
      <c r="F11" s="156" t="s">
        <v>294</v>
      </c>
      <c r="G11" s="86"/>
      <c r="H11" s="134">
        <v>6.5</v>
      </c>
      <c r="I11" s="130">
        <v>120.5</v>
      </c>
      <c r="J11" s="131">
        <f t="shared" si="1"/>
        <v>53.941908713692946</v>
      </c>
      <c r="K11" s="132">
        <v>5000</v>
      </c>
      <c r="L11" s="133">
        <v>6790</v>
      </c>
      <c r="M11" s="112">
        <f t="shared" si="0"/>
        <v>1044.6153846153845</v>
      </c>
      <c r="N11" s="95">
        <f t="shared" si="2"/>
        <v>20.892307692307689</v>
      </c>
    </row>
    <row r="12" spans="2:14" ht="15.75" customHeight="1" x14ac:dyDescent="0.2">
      <c r="B12" s="136" t="s">
        <v>293</v>
      </c>
      <c r="C12" s="127" t="s">
        <v>295</v>
      </c>
      <c r="D12" s="135"/>
      <c r="E12" s="155" t="s">
        <v>299</v>
      </c>
      <c r="F12" s="156" t="s">
        <v>297</v>
      </c>
      <c r="G12" s="86"/>
      <c r="H12" s="134">
        <v>13</v>
      </c>
      <c r="I12" s="130">
        <v>165</v>
      </c>
      <c r="J12" s="131">
        <f t="shared" si="1"/>
        <v>78.787878787878782</v>
      </c>
      <c r="K12" s="132">
        <v>5000</v>
      </c>
      <c r="L12" s="133">
        <v>9990</v>
      </c>
      <c r="M12" s="112">
        <f t="shared" si="0"/>
        <v>768.46153846153845</v>
      </c>
      <c r="N12" s="95">
        <f t="shared" si="2"/>
        <v>15.369230769230768</v>
      </c>
    </row>
    <row r="13" spans="2:14" ht="15.75" customHeight="1" x14ac:dyDescent="0.2">
      <c r="B13" s="137" t="s">
        <v>287</v>
      </c>
      <c r="C13" s="127" t="s">
        <v>292</v>
      </c>
      <c r="D13" s="135"/>
      <c r="E13" s="155" t="s">
        <v>299</v>
      </c>
      <c r="F13" s="156" t="s">
        <v>291</v>
      </c>
      <c r="G13" s="86"/>
      <c r="H13" s="134">
        <v>6.8</v>
      </c>
      <c r="I13" s="130">
        <v>98</v>
      </c>
      <c r="J13" s="131">
        <f t="shared" si="1"/>
        <v>69.387755102040813</v>
      </c>
      <c r="K13" s="132">
        <f>0.8*6600</f>
        <v>5280</v>
      </c>
      <c r="L13" s="133">
        <v>5990</v>
      </c>
      <c r="M13" s="112">
        <f t="shared" si="0"/>
        <v>880.88235294117646</v>
      </c>
      <c r="N13" s="95">
        <f t="shared" si="2"/>
        <v>16.683377896613191</v>
      </c>
    </row>
    <row r="14" spans="2:14" ht="15.75" customHeight="1" x14ac:dyDescent="0.2">
      <c r="B14" s="137" t="s">
        <v>287</v>
      </c>
      <c r="C14" s="127" t="s">
        <v>288</v>
      </c>
      <c r="D14" s="135"/>
      <c r="E14" s="155" t="s">
        <v>299</v>
      </c>
      <c r="F14" s="156" t="s">
        <v>290</v>
      </c>
      <c r="G14" s="86"/>
      <c r="H14" s="134">
        <v>8.5</v>
      </c>
      <c r="I14" s="130">
        <v>100</v>
      </c>
      <c r="J14" s="131">
        <f t="shared" si="1"/>
        <v>85</v>
      </c>
      <c r="K14" s="132">
        <f>0.8*6600</f>
        <v>5280</v>
      </c>
      <c r="L14" s="133">
        <v>6990</v>
      </c>
      <c r="M14" s="112">
        <f t="shared" si="0"/>
        <v>822.35294117647061</v>
      </c>
      <c r="N14" s="95">
        <f t="shared" si="2"/>
        <v>15.574866310160429</v>
      </c>
    </row>
    <row r="15" spans="2:14" ht="15.75" customHeight="1" x14ac:dyDescent="0.2">
      <c r="B15" s="137" t="s">
        <v>287</v>
      </c>
      <c r="C15" s="127" t="s">
        <v>288</v>
      </c>
      <c r="D15" s="135"/>
      <c r="E15" s="155" t="s">
        <v>299</v>
      </c>
      <c r="F15" s="156" t="s">
        <v>289</v>
      </c>
      <c r="G15" s="86"/>
      <c r="H15" s="134">
        <f>3*8.5</f>
        <v>25.5</v>
      </c>
      <c r="I15" s="130">
        <f>3*100</f>
        <v>300</v>
      </c>
      <c r="J15" s="131">
        <f t="shared" si="1"/>
        <v>85</v>
      </c>
      <c r="K15" s="132">
        <f>0.8*6600</f>
        <v>5280</v>
      </c>
      <c r="L15" s="133">
        <v>20490</v>
      </c>
      <c r="M15" s="112">
        <f t="shared" si="0"/>
        <v>803.52941176470586</v>
      </c>
      <c r="N15" s="95">
        <f t="shared" si="2"/>
        <v>15.218360071301248</v>
      </c>
    </row>
    <row r="16" spans="2:14" ht="15.75" customHeight="1" x14ac:dyDescent="0.2">
      <c r="B16" s="137" t="s">
        <v>298</v>
      </c>
      <c r="C16" s="127" t="s">
        <v>304</v>
      </c>
      <c r="D16" s="135"/>
      <c r="E16" s="155" t="s">
        <v>299</v>
      </c>
      <c r="F16" s="156" t="s">
        <v>303</v>
      </c>
      <c r="G16" s="86"/>
      <c r="H16" s="134">
        <v>6.5</v>
      </c>
      <c r="I16" s="138">
        <v>52</v>
      </c>
      <c r="J16" s="131">
        <f t="shared" si="1"/>
        <v>125</v>
      </c>
      <c r="K16" s="139">
        <f>0.8*6000</f>
        <v>4800</v>
      </c>
      <c r="L16" s="133">
        <v>4257.2299999999996</v>
      </c>
      <c r="M16" s="112">
        <f t="shared" si="0"/>
        <v>654.95846153846151</v>
      </c>
      <c r="N16" s="95">
        <f t="shared" si="2"/>
        <v>13.644967948717948</v>
      </c>
    </row>
    <row r="17" spans="2:14" s="80" customFormat="1" ht="15.75" customHeight="1" x14ac:dyDescent="0.2">
      <c r="B17" s="137" t="s">
        <v>298</v>
      </c>
      <c r="C17" s="127" t="s">
        <v>307</v>
      </c>
      <c r="D17" s="135"/>
      <c r="E17" s="155" t="s">
        <v>299</v>
      </c>
      <c r="F17" s="156" t="s">
        <v>300</v>
      </c>
      <c r="G17" s="86"/>
      <c r="H17" s="134">
        <v>7</v>
      </c>
      <c r="I17" s="130">
        <v>52</v>
      </c>
      <c r="J17" s="131">
        <f t="shared" si="1"/>
        <v>134.61538461538461</v>
      </c>
      <c r="K17" s="132">
        <f>8*365</f>
        <v>2920</v>
      </c>
      <c r="L17" s="133">
        <v>3590</v>
      </c>
      <c r="M17" s="112">
        <f t="shared" si="0"/>
        <v>512.85714285714289</v>
      </c>
      <c r="N17" s="95">
        <f t="shared" si="2"/>
        <v>17.563600782778867</v>
      </c>
    </row>
    <row r="18" spans="2:14" s="80" customFormat="1" ht="15.75" customHeight="1" x14ac:dyDescent="0.2">
      <c r="B18" s="137" t="s">
        <v>298</v>
      </c>
      <c r="C18" s="127" t="s">
        <v>302</v>
      </c>
      <c r="D18" s="135"/>
      <c r="E18" s="155" t="s">
        <v>299</v>
      </c>
      <c r="F18" s="156" t="s">
        <v>301</v>
      </c>
      <c r="G18" s="86"/>
      <c r="H18" s="134">
        <v>9.8000000000000007</v>
      </c>
      <c r="I18" s="130">
        <v>70</v>
      </c>
      <c r="J18" s="131">
        <f t="shared" si="1"/>
        <v>140</v>
      </c>
      <c r="K18" s="132">
        <f>8*365</f>
        <v>2920</v>
      </c>
      <c r="L18" s="133">
        <v>4690</v>
      </c>
      <c r="M18" s="112">
        <f t="shared" si="0"/>
        <v>478.57142857142856</v>
      </c>
      <c r="N18" s="95">
        <f t="shared" si="2"/>
        <v>16.389432485322896</v>
      </c>
    </row>
    <row r="19" spans="2:14" ht="15.75" customHeight="1" x14ac:dyDescent="0.2">
      <c r="B19" s="85" t="s">
        <v>262</v>
      </c>
      <c r="C19" s="127" t="s">
        <v>276</v>
      </c>
      <c r="D19" s="135" t="s">
        <v>275</v>
      </c>
      <c r="E19" s="155" t="s">
        <v>261</v>
      </c>
      <c r="F19" s="156" t="s">
        <v>253</v>
      </c>
      <c r="G19" s="86"/>
      <c r="H19" s="134">
        <v>2.4</v>
      </c>
      <c r="I19" s="130">
        <v>24</v>
      </c>
      <c r="J19" s="131">
        <f>H19/I19*1000</f>
        <v>99.999999999999986</v>
      </c>
      <c r="K19" s="132">
        <f>4500*0.9</f>
        <v>4050</v>
      </c>
      <c r="L19" s="133">
        <v>1180</v>
      </c>
      <c r="M19" s="112">
        <f>L19/H19</f>
        <v>491.66666666666669</v>
      </c>
      <c r="N19" s="95">
        <f t="shared" si="2"/>
        <v>12.139917695473251</v>
      </c>
    </row>
    <row r="20" spans="2:14" ht="15.75" customHeight="1" x14ac:dyDescent="0.2">
      <c r="B20" s="85" t="s">
        <v>262</v>
      </c>
      <c r="C20" s="127" t="s">
        <v>283</v>
      </c>
      <c r="D20" s="128" t="s">
        <v>282</v>
      </c>
      <c r="E20" s="155" t="s">
        <v>261</v>
      </c>
      <c r="F20" s="156" t="s">
        <v>252</v>
      </c>
      <c r="G20" s="86"/>
      <c r="H20" s="134">
        <v>4.8</v>
      </c>
      <c r="I20" s="130">
        <f>H20/H$19*I$19</f>
        <v>48</v>
      </c>
      <c r="J20" s="131">
        <f>H20/I20*1000</f>
        <v>99.999999999999986</v>
      </c>
      <c r="K20" s="132">
        <f>4500*0.9</f>
        <v>4050</v>
      </c>
      <c r="L20" s="133">
        <v>2508</v>
      </c>
      <c r="M20" s="112">
        <f>L20/H20</f>
        <v>522.5</v>
      </c>
      <c r="N20" s="95">
        <f t="shared" si="2"/>
        <v>12.901234567901234</v>
      </c>
    </row>
    <row r="21" spans="2:14" ht="15.75" customHeight="1" x14ac:dyDescent="0.2">
      <c r="B21" s="85" t="s">
        <v>262</v>
      </c>
      <c r="C21" s="127" t="s">
        <v>276</v>
      </c>
      <c r="D21" s="135" t="s">
        <v>266</v>
      </c>
      <c r="E21" s="155" t="s">
        <v>261</v>
      </c>
      <c r="F21" s="156" t="s">
        <v>244</v>
      </c>
      <c r="G21" s="86"/>
      <c r="H21" s="134">
        <v>12</v>
      </c>
      <c r="I21" s="130">
        <f>H21/H$19*I$19</f>
        <v>120</v>
      </c>
      <c r="J21" s="131">
        <f>H21/I21*1000</f>
        <v>100</v>
      </c>
      <c r="K21" s="132">
        <f>4500*0.9</f>
        <v>4050</v>
      </c>
      <c r="L21" s="133">
        <v>6048</v>
      </c>
      <c r="M21" s="112">
        <f>L21/H21</f>
        <v>504</v>
      </c>
      <c r="N21" s="95">
        <f t="shared" si="2"/>
        <v>12.444444444444445</v>
      </c>
    </row>
    <row r="22" spans="2:14" ht="15.75" customHeight="1" x14ac:dyDescent="0.2">
      <c r="B22" s="136" t="s">
        <v>284</v>
      </c>
      <c r="C22" s="127" t="s">
        <v>285</v>
      </c>
      <c r="D22" s="135"/>
      <c r="E22" s="155" t="s">
        <v>286</v>
      </c>
      <c r="F22" s="156" t="s">
        <v>254</v>
      </c>
      <c r="G22" s="127" t="s">
        <v>324</v>
      </c>
      <c r="H22" s="134">
        <f>24*0.2</f>
        <v>4.8000000000000007</v>
      </c>
      <c r="I22" s="130">
        <v>28.6</v>
      </c>
      <c r="J22" s="131">
        <f>H22/I22*1000</f>
        <v>167.83216783216784</v>
      </c>
      <c r="K22" s="132">
        <f>2000*0.8</f>
        <v>1600</v>
      </c>
      <c r="L22" s="133">
        <v>4185.59</v>
      </c>
      <c r="M22" s="112">
        <f>L22/H22</f>
        <v>871.99791666666658</v>
      </c>
      <c r="N22" s="95">
        <f t="shared" si="2"/>
        <v>54.499869791666669</v>
      </c>
    </row>
    <row r="23" spans="2:14" ht="15.75" customHeight="1" x14ac:dyDescent="0.2">
      <c r="B23" s="137" t="s">
        <v>309</v>
      </c>
      <c r="C23" s="127" t="s">
        <v>306</v>
      </c>
      <c r="D23" s="128" t="s">
        <v>308</v>
      </c>
      <c r="E23" s="155" t="s">
        <v>319</v>
      </c>
      <c r="F23" s="156" t="s">
        <v>305</v>
      </c>
      <c r="G23" s="86"/>
      <c r="H23" s="134">
        <v>3.5</v>
      </c>
      <c r="I23" s="130">
        <v>65</v>
      </c>
      <c r="J23" s="131">
        <f t="shared" si="1"/>
        <v>53.846153846153847</v>
      </c>
      <c r="K23" s="132">
        <f>8*365</f>
        <v>2920</v>
      </c>
      <c r="L23" s="133">
        <v>2029.4</v>
      </c>
      <c r="M23" s="112">
        <f t="shared" si="0"/>
        <v>579.82857142857142</v>
      </c>
      <c r="N23" s="95">
        <f t="shared" si="2"/>
        <v>19.857142857142858</v>
      </c>
    </row>
    <row r="24" spans="2:14" ht="15.75" customHeight="1" x14ac:dyDescent="0.2">
      <c r="B24" s="137" t="s">
        <v>309</v>
      </c>
      <c r="C24" s="127" t="s">
        <v>311</v>
      </c>
      <c r="D24" s="128" t="s">
        <v>310</v>
      </c>
      <c r="E24" s="155" t="s">
        <v>319</v>
      </c>
      <c r="F24" s="156" t="s">
        <v>312</v>
      </c>
      <c r="G24" s="86"/>
      <c r="H24" s="134">
        <v>7</v>
      </c>
      <c r="I24" s="130">
        <v>108</v>
      </c>
      <c r="J24" s="131">
        <f t="shared" si="1"/>
        <v>64.81481481481481</v>
      </c>
      <c r="K24" s="132">
        <f t="shared" ref="K24:K26" si="4">8*365</f>
        <v>2920</v>
      </c>
      <c r="L24" s="133">
        <v>3756.2</v>
      </c>
      <c r="M24" s="112">
        <f t="shared" si="0"/>
        <v>536.6</v>
      </c>
      <c r="N24" s="95">
        <f t="shared" si="2"/>
        <v>18.376712328767127</v>
      </c>
    </row>
    <row r="25" spans="2:14" ht="15.75" customHeight="1" x14ac:dyDescent="0.2">
      <c r="B25" s="137" t="s">
        <v>309</v>
      </c>
      <c r="C25" s="127" t="s">
        <v>314</v>
      </c>
      <c r="D25" s="128" t="s">
        <v>313</v>
      </c>
      <c r="E25" s="155" t="s">
        <v>319</v>
      </c>
      <c r="F25" s="156" t="s">
        <v>315</v>
      </c>
      <c r="G25" s="86"/>
      <c r="H25" s="134">
        <v>10.5</v>
      </c>
      <c r="I25" s="130">
        <v>151</v>
      </c>
      <c r="J25" s="131">
        <f t="shared" si="1"/>
        <v>69.536423841059602</v>
      </c>
      <c r="K25" s="132">
        <f t="shared" si="4"/>
        <v>2920</v>
      </c>
      <c r="L25" s="133">
        <v>5482.9</v>
      </c>
      <c r="M25" s="112">
        <f t="shared" si="0"/>
        <v>522.18095238095236</v>
      </c>
      <c r="N25" s="95">
        <f t="shared" si="2"/>
        <v>17.882909328114806</v>
      </c>
    </row>
    <row r="26" spans="2:14" ht="15.75" customHeight="1" thickBot="1" x14ac:dyDescent="0.25">
      <c r="B26" s="140" t="s">
        <v>309</v>
      </c>
      <c r="C26" s="141" t="s">
        <v>318</v>
      </c>
      <c r="D26" s="142" t="s">
        <v>317</v>
      </c>
      <c r="E26" s="158" t="s">
        <v>319</v>
      </c>
      <c r="F26" s="159" t="s">
        <v>316</v>
      </c>
      <c r="G26" s="87"/>
      <c r="H26" s="143">
        <v>14</v>
      </c>
      <c r="I26" s="144">
        <v>194</v>
      </c>
      <c r="J26" s="145">
        <f t="shared" si="1"/>
        <v>72.164948453608247</v>
      </c>
      <c r="K26" s="146">
        <f t="shared" si="4"/>
        <v>2920</v>
      </c>
      <c r="L26" s="147">
        <v>7209.7</v>
      </c>
      <c r="M26" s="113">
        <f t="shared" si="0"/>
        <v>514.9785714285714</v>
      </c>
      <c r="N26" s="96">
        <f t="shared" si="2"/>
        <v>17.636252446183953</v>
      </c>
    </row>
    <row r="27" spans="2:14" s="1" customFormat="1" ht="15.75" customHeight="1" thickTop="1" x14ac:dyDescent="0.2">
      <c r="B27" s="148"/>
      <c r="C27" s="160" t="s">
        <v>203</v>
      </c>
      <c r="D27" s="160"/>
      <c r="E27" s="161"/>
      <c r="F27" s="162"/>
      <c r="G27" s="163"/>
      <c r="H27" s="164">
        <f t="shared" ref="H27:N27" si="5">MIN(H4:H26)</f>
        <v>0.5</v>
      </c>
      <c r="I27" s="165">
        <f t="shared" si="5"/>
        <v>18.3</v>
      </c>
      <c r="J27" s="166">
        <f t="shared" si="5"/>
        <v>27.3224043715847</v>
      </c>
      <c r="K27" s="167">
        <f t="shared" si="5"/>
        <v>1250</v>
      </c>
      <c r="L27" s="205">
        <f t="shared" si="5"/>
        <v>185</v>
      </c>
      <c r="M27" s="206">
        <f t="shared" si="5"/>
        <v>232.66666666666666</v>
      </c>
      <c r="N27" s="168">
        <f t="shared" si="5"/>
        <v>12.139917695473251</v>
      </c>
    </row>
    <row r="28" spans="2:14" s="1" customFormat="1" ht="15.75" customHeight="1" x14ac:dyDescent="0.2">
      <c r="B28" s="149"/>
      <c r="C28" s="230" t="s">
        <v>204</v>
      </c>
      <c r="D28" s="178"/>
      <c r="E28" s="179" t="s">
        <v>278</v>
      </c>
      <c r="F28" s="180"/>
      <c r="G28" s="181"/>
      <c r="H28" s="182">
        <f>AVERAGE(H4:H10)</f>
        <v>2.9571428571428569</v>
      </c>
      <c r="I28" s="183">
        <f>AVERAGE(I4:I10)</f>
        <v>101.55714285714285</v>
      </c>
      <c r="J28" s="184">
        <f>SUM(H4:H10)/SUM(I4:I10)*1000</f>
        <v>29.118019412012938</v>
      </c>
      <c r="K28" s="185">
        <f>AVERAGE(K4:K10)</f>
        <v>1495.7142857142858</v>
      </c>
      <c r="L28" s="207">
        <f>AVERAGE(L4:L10)</f>
        <v>890.42857142857144</v>
      </c>
      <c r="M28" s="208">
        <f>SUM(L4:L10)/SUM(H4:H10)</f>
        <v>301.11111111111114</v>
      </c>
      <c r="N28" s="186">
        <f>SUM(M4:M10)/SUM(K4:K10)*100</f>
        <v>20.992375872679041</v>
      </c>
    </row>
    <row r="29" spans="2:14" s="1" customFormat="1" ht="15.75" customHeight="1" x14ac:dyDescent="0.2">
      <c r="B29" s="149"/>
      <c r="C29" s="231"/>
      <c r="D29" s="187"/>
      <c r="E29" s="188" t="s">
        <v>323</v>
      </c>
      <c r="F29" s="189"/>
      <c r="G29" s="190"/>
      <c r="H29" s="191">
        <f>AVERAGE(H11:H22)</f>
        <v>8.9666666666666668</v>
      </c>
      <c r="I29" s="192">
        <f>AVERAGE(I11:I22)</f>
        <v>98.174999999999997</v>
      </c>
      <c r="J29" s="193">
        <f>SUM(H11:H22)/SUM(I11:I22)*1000</f>
        <v>91.333503098208979</v>
      </c>
      <c r="K29" s="194">
        <f>AVERAGE(K11:K22)</f>
        <v>4185.833333333333</v>
      </c>
      <c r="L29" s="209">
        <f>AVERAGE(L11:L22)</f>
        <v>6392.4016666666657</v>
      </c>
      <c r="M29" s="210">
        <f>SUM(L11:L22)/SUM(H11:H22)</f>
        <v>712.90724907063191</v>
      </c>
      <c r="N29" s="195">
        <f>SUM(M11:M22)/SUM(K11:K22)*100</f>
        <v>16.636259695918064</v>
      </c>
    </row>
    <row r="30" spans="2:14" s="1" customFormat="1" ht="15.75" customHeight="1" x14ac:dyDescent="0.2">
      <c r="B30" s="149"/>
      <c r="C30" s="232"/>
      <c r="D30" s="196"/>
      <c r="E30" s="197" t="s">
        <v>3</v>
      </c>
      <c r="F30" s="198"/>
      <c r="G30" s="199"/>
      <c r="H30" s="200">
        <f>AVERAGE(H4:H26)</f>
        <v>7.1000000000000005</v>
      </c>
      <c r="I30" s="201">
        <f>AVERAGE(I4:I26)</f>
        <v>104.65217391304348</v>
      </c>
      <c r="J30" s="202">
        <f>SUM(H4:H26)/SUM(I4:I26)*1000</f>
        <v>67.843788948899046</v>
      </c>
      <c r="K30" s="203">
        <f>AVERAGE(K4:K26)</f>
        <v>3146.9565217391305</v>
      </c>
      <c r="L30" s="211">
        <f>AVERAGE(L4:L26)</f>
        <v>4409.5660869565208</v>
      </c>
      <c r="M30" s="212">
        <f>SUM(L4:L26)/SUM(H4:H26)</f>
        <v>621.06564605021413</v>
      </c>
      <c r="N30" s="204">
        <f>SUM(M4:M26)/SUM(K4:K26)*100</f>
        <v>17.55717476425426</v>
      </c>
    </row>
    <row r="31" spans="2:14" s="1" customFormat="1" ht="15.75" customHeight="1" thickBot="1" x14ac:dyDescent="0.25">
      <c r="B31" s="150"/>
      <c r="C31" s="169" t="s">
        <v>205</v>
      </c>
      <c r="D31" s="169"/>
      <c r="E31" s="170"/>
      <c r="F31" s="171"/>
      <c r="G31" s="172"/>
      <c r="H31" s="173">
        <f t="shared" ref="H31:N31" si="6">MAX(H4:H26)</f>
        <v>25.5</v>
      </c>
      <c r="I31" s="174">
        <f t="shared" si="6"/>
        <v>370</v>
      </c>
      <c r="J31" s="175">
        <f t="shared" si="6"/>
        <v>167.83216783216784</v>
      </c>
      <c r="K31" s="176">
        <f t="shared" si="6"/>
        <v>5280</v>
      </c>
      <c r="L31" s="213">
        <f t="shared" si="6"/>
        <v>20490</v>
      </c>
      <c r="M31" s="214">
        <f t="shared" si="6"/>
        <v>1044.6153846153845</v>
      </c>
      <c r="N31" s="177">
        <f t="shared" si="6"/>
        <v>54.499869791666669</v>
      </c>
    </row>
    <row r="32" spans="2:14" ht="13.5" thickTop="1" x14ac:dyDescent="0.2"/>
  </sheetData>
  <mergeCells count="1">
    <mergeCell ref="C28:C3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ENTSO-E2016</vt:lpstr>
      <vt:lpstr>Tarife2016CH_komplett</vt:lpstr>
      <vt:lpstr>Tabelle4.1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B3718</dc:creator>
  <cp:lastModifiedBy>Stefan Fassbinder</cp:lastModifiedBy>
  <cp:lastPrinted>2015-11-11T11:42:48Z</cp:lastPrinted>
  <dcterms:created xsi:type="dcterms:W3CDTF">2008-10-15T07:33:24Z</dcterms:created>
  <dcterms:modified xsi:type="dcterms:W3CDTF">2018-11-04T15:54:15Z</dcterms:modified>
</cp:coreProperties>
</file>