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DieseArbeitsmappe"/>
  <mc:AlternateContent xmlns:mc="http://schemas.openxmlformats.org/markup-compatibility/2006">
    <mc:Choice Requires="x15">
      <x15ac:absPath xmlns:x15ac="http://schemas.microsoft.com/office/spreadsheetml/2010/11/ac" url="D:\WWW\4Licht\LED\"/>
    </mc:Choice>
  </mc:AlternateContent>
  <bookViews>
    <workbookView showHorizontalScroll="0" xWindow="360" yWindow="255" windowWidth="21720" windowHeight="12720"/>
  </bookViews>
  <sheets>
    <sheet name="Tabelle5.4" sheetId="2" r:id="rId1"/>
  </sheets>
  <definedNames>
    <definedName name="Z_CC75FC44_3E88_4041_A8A8_C2E31636CB0D_.wvu.Cols" localSheetId="0" hidden="1">Tabelle5.4!$C:$C,Tabelle5.4!$N:$N,Tabelle5.4!$P:$P,Tabelle5.4!$S:$S,Tabelle5.4!$U:$U,Tabelle5.4!$X:$X,Tabelle5.4!$Z:$Z,Tabelle5.4!$AC:$AC,Tabelle5.4!$AE:$AE,Tabelle5.4!$AH:$AH,Tabelle5.4!$AJ:$AJ</definedName>
  </definedNames>
  <calcPr calcId="162913"/>
  <customWorkbookViews>
    <customWorkbookView name="Auswertung" guid="{CC75FC44-3E88-4041-A8A8-C2E31636CB0D}" maximized="1" showHorizontalScroll="0" windowWidth="1841" windowHeight="866" activeSheetId="2"/>
  </customWorkbookViews>
</workbook>
</file>

<file path=xl/calcChain.xml><?xml version="1.0" encoding="utf-8"?>
<calcChain xmlns="http://schemas.openxmlformats.org/spreadsheetml/2006/main">
  <c r="Q8" i="2" l="1"/>
  <c r="Q36" i="2" l="1"/>
  <c r="Q33" i="2"/>
  <c r="Q14" i="2"/>
  <c r="Q11" i="2"/>
  <c r="AI31" i="2" l="1"/>
  <c r="AI25" i="2"/>
  <c r="AI22" i="2"/>
  <c r="AI34" i="2"/>
  <c r="AD25" i="2"/>
  <c r="AD34" i="2"/>
  <c r="AI29" i="2"/>
  <c r="AD28" i="2"/>
  <c r="AD29" i="2"/>
  <c r="AI23" i="2"/>
  <c r="AD22" i="2"/>
  <c r="AD23" i="2"/>
  <c r="AD26" i="2"/>
  <c r="AD31" i="2"/>
  <c r="AD32" i="2"/>
  <c r="AI35" i="2"/>
  <c r="AI26" i="2"/>
  <c r="AI28" i="2"/>
  <c r="AI32" i="2"/>
  <c r="AD35" i="2"/>
  <c r="Y31" i="2" l="1"/>
  <c r="Y32" i="2"/>
  <c r="AD9" i="2"/>
  <c r="AD10" i="2"/>
  <c r="AD13" i="2"/>
  <c r="Y15" i="2"/>
  <c r="AD18" i="2"/>
  <c r="Y29" i="2"/>
  <c r="Y35" i="2"/>
  <c r="AD15" i="2"/>
  <c r="AI18" i="2"/>
  <c r="Y22" i="2"/>
  <c r="Y23" i="2"/>
  <c r="Y28" i="2"/>
  <c r="Y34" i="2"/>
  <c r="AI13" i="2"/>
  <c r="AI16" i="2"/>
  <c r="AI15" i="2"/>
  <c r="AI10" i="2"/>
  <c r="AD16" i="2"/>
  <c r="Y25" i="2"/>
  <c r="Y26" i="2"/>
  <c r="AI20" i="2"/>
  <c r="AI9" i="2"/>
  <c r="AI12" i="2"/>
  <c r="AD20" i="2"/>
  <c r="AD12" i="2"/>
  <c r="Y20" i="2"/>
  <c r="Y18" i="2"/>
  <c r="Y16" i="2"/>
  <c r="Y13" i="2"/>
  <c r="T18" i="2" l="1"/>
  <c r="T19" i="2"/>
  <c r="T20" i="2"/>
  <c r="Y10" i="2"/>
  <c r="T25" i="2"/>
  <c r="Y5" i="2"/>
  <c r="T26" i="2"/>
  <c r="T22" i="2"/>
  <c r="T28" i="2"/>
  <c r="T35" i="2"/>
  <c r="Y12" i="2"/>
  <c r="T23" i="2"/>
  <c r="T29" i="2"/>
  <c r="T32" i="2"/>
  <c r="T16" i="2"/>
  <c r="Y7" i="2"/>
  <c r="Y9" i="2"/>
  <c r="T34" i="2"/>
  <c r="T31" i="2"/>
  <c r="T15" i="2"/>
  <c r="O15" i="2" l="1"/>
  <c r="O22" i="2"/>
  <c r="O18" i="2"/>
  <c r="O23" i="2"/>
  <c r="O29" i="2"/>
  <c r="O26" i="2"/>
  <c r="O16" i="2"/>
  <c r="O28" i="2"/>
  <c r="T10" i="2"/>
  <c r="T9" i="2"/>
  <c r="O25" i="2"/>
  <c r="O20" i="2" l="1"/>
  <c r="O7" i="2" l="1"/>
  <c r="T13" i="2"/>
  <c r="T12" i="2"/>
  <c r="O5" i="2"/>
  <c r="K36" i="2"/>
  <c r="K33" i="2"/>
  <c r="K30" i="2"/>
  <c r="K27" i="2"/>
  <c r="K24" i="2"/>
  <c r="K21" i="2"/>
  <c r="K17" i="2"/>
  <c r="K14" i="2"/>
  <c r="K11" i="2"/>
  <c r="K8" i="2"/>
  <c r="V36" i="2"/>
  <c r="AA36" i="2"/>
  <c r="AK36" i="2"/>
  <c r="AK33" i="2"/>
  <c r="AF33" i="2"/>
  <c r="AA33" i="2"/>
  <c r="V33" i="2"/>
  <c r="Q30" i="2"/>
  <c r="V30" i="2"/>
  <c r="AA30" i="2"/>
  <c r="AF30" i="2"/>
  <c r="AK30" i="2"/>
  <c r="AK27" i="2"/>
  <c r="AF27" i="2"/>
  <c r="AA27" i="2"/>
  <c r="V27" i="2"/>
  <c r="Q27" i="2"/>
  <c r="Q24" i="2"/>
  <c r="V24" i="2"/>
  <c r="AA24" i="2"/>
  <c r="AF24" i="2"/>
  <c r="AK24" i="2"/>
  <c r="AK21" i="2"/>
  <c r="AA21" i="2"/>
  <c r="Q21" i="2"/>
  <c r="Q17" i="2"/>
  <c r="V17" i="2"/>
  <c r="AA17" i="2"/>
  <c r="AF17" i="2"/>
  <c r="AK17" i="2"/>
  <c r="AK14" i="2"/>
  <c r="AF14" i="2"/>
  <c r="AA14" i="2"/>
  <c r="V14" i="2"/>
  <c r="V11" i="2"/>
  <c r="AA11" i="2"/>
  <c r="AF11" i="2"/>
  <c r="AK11" i="2"/>
  <c r="AK8" i="2"/>
  <c r="AF8" i="2"/>
  <c r="AA8" i="2"/>
  <c r="AJ4" i="2" l="1"/>
  <c r="AI4" i="2"/>
  <c r="AH4" i="2"/>
  <c r="AG4" i="2"/>
  <c r="AE4" i="2"/>
  <c r="AD4" i="2"/>
  <c r="AC4" i="2"/>
  <c r="AB4" i="2"/>
  <c r="Z4" i="2"/>
  <c r="Y4" i="2"/>
  <c r="X4" i="2"/>
  <c r="W4" i="2"/>
  <c r="U4" i="2"/>
  <c r="T4" i="2"/>
  <c r="S4" i="2"/>
  <c r="R4" i="2"/>
  <c r="J36" i="2" l="1"/>
  <c r="J35" i="2"/>
  <c r="J34" i="2"/>
  <c r="J21" i="2"/>
  <c r="J20" i="2"/>
  <c r="J18" i="2"/>
  <c r="J17" i="2"/>
  <c r="J16" i="2"/>
  <c r="J15" i="2"/>
  <c r="J14" i="2"/>
  <c r="J13" i="2"/>
  <c r="J12" i="2"/>
  <c r="J11" i="2"/>
  <c r="J10" i="2"/>
  <c r="J9" i="2"/>
  <c r="J27" i="2"/>
  <c r="J26" i="2"/>
  <c r="J25" i="2"/>
  <c r="J24" i="2"/>
  <c r="J23" i="2"/>
  <c r="J22" i="2"/>
  <c r="J30" i="2"/>
  <c r="J29" i="2"/>
  <c r="J28" i="2"/>
  <c r="J32" i="2"/>
  <c r="J31" i="2"/>
  <c r="J33" i="2" l="1"/>
</calcChain>
</file>

<file path=xl/sharedStrings.xml><?xml version="1.0" encoding="utf-8"?>
<sst xmlns="http://schemas.openxmlformats.org/spreadsheetml/2006/main" count="48" uniqueCount="39">
  <si>
    <t>P</t>
  </si>
  <si>
    <t>Q</t>
  </si>
  <si>
    <t>S</t>
  </si>
  <si>
    <t>λ</t>
  </si>
  <si>
    <t>min.</t>
  </si>
  <si>
    <t>max.</t>
  </si>
  <si>
    <t>Bereich</t>
  </si>
  <si>
    <t>Lampe</t>
  </si>
  <si>
    <t>Dimmer</t>
  </si>
  <si>
    <r>
      <t>P</t>
    </r>
    <r>
      <rPr>
        <b/>
        <vertAlign val="subscript"/>
        <sz val="10"/>
        <color theme="1"/>
        <rFont val="Arial"/>
        <family val="2"/>
      </rPr>
      <t>N</t>
    </r>
  </si>
  <si>
    <r>
      <t>Φ</t>
    </r>
    <r>
      <rPr>
        <b/>
        <vertAlign val="subscript"/>
        <sz val="10"/>
        <color theme="1"/>
        <rFont val="Arial"/>
        <family val="2"/>
      </rPr>
      <t>N</t>
    </r>
  </si>
  <si>
    <r>
      <t>ε</t>
    </r>
    <r>
      <rPr>
        <b/>
        <vertAlign val="subscript"/>
        <sz val="10"/>
        <color theme="1"/>
        <rFont val="Arial"/>
        <family val="2"/>
      </rPr>
      <t>N</t>
    </r>
  </si>
  <si>
    <r>
      <t>R</t>
    </r>
    <r>
      <rPr>
        <b/>
        <vertAlign val="subscript"/>
        <sz val="10"/>
        <color theme="1"/>
        <rFont val="Arial"/>
        <family val="2"/>
      </rPr>
      <t>a</t>
    </r>
  </si>
  <si>
    <t>Megaman NN 27442</t>
  </si>
  <si>
    <t>Sylvania RefLed Coolfit ES 50</t>
  </si>
  <si>
    <t>Messwerte</t>
  </si>
  <si>
    <t>Dimmung</t>
  </si>
  <si>
    <t>XNovum Lucky Light COB</t>
  </si>
  <si>
    <t>T</t>
  </si>
  <si>
    <t xml:space="preserve"> Prima Vista Halogen</t>
  </si>
  <si>
    <t>I</t>
  </si>
  <si>
    <t>Alibaba ULTRALED COB</t>
  </si>
  <si>
    <t>2900 K ... 3100 K</t>
  </si>
  <si>
    <t>IsoLED 111711</t>
  </si>
  <si>
    <t>IsoLED 112035</t>
  </si>
  <si>
    <t>IsoLED 110082</t>
  </si>
  <si>
    <t>LEDIMAX Spotlight LED</t>
  </si>
  <si>
    <t>Philips Master LED Spot MV</t>
  </si>
  <si>
    <t>∞</t>
  </si>
  <si>
    <r>
      <t xml:space="preserve">25% </t>
    </r>
    <r>
      <rPr>
        <b/>
        <i/>
        <sz val="10"/>
        <color theme="1"/>
        <rFont val="Times New Roman"/>
        <family val="1"/>
      </rPr>
      <t>E</t>
    </r>
  </si>
  <si>
    <t>Universal-Drehdimmer
Feller 40200.LED</t>
  </si>
  <si>
    <t>Kleinverteiler-Dimmer
Hager EVN004</t>
  </si>
  <si>
    <t>Typ</t>
  </si>
  <si>
    <r>
      <t>E</t>
    </r>
    <r>
      <rPr>
        <b/>
        <vertAlign val="subscript"/>
        <sz val="10"/>
        <color theme="1"/>
        <rFont val="Arial"/>
        <family val="2"/>
      </rPr>
      <t>0°</t>
    </r>
  </si>
  <si>
    <r>
      <t>E</t>
    </r>
    <r>
      <rPr>
        <b/>
        <vertAlign val="subscript"/>
        <sz val="10"/>
        <color theme="1"/>
        <rFont val="Arial"/>
        <family val="2"/>
      </rPr>
      <t>20°</t>
    </r>
  </si>
  <si>
    <t>Kleinverteiler-Dimmer Eltako
EUD61NPN-UC</t>
  </si>
  <si>
    <t>Kleinverteiler-Dimmer Theben
Dimmax 532 plus</t>
  </si>
  <si>
    <t>Legrand ARTEOR
Dimmer über Tasten gesteuert</t>
  </si>
  <si>
    <t>Nennwerte
(sofern vom Hersteller angegeben)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</si>
</sst>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\v\a\r"/>
    <numFmt numFmtId="165" formatCode="0.00\ \V\A"/>
    <numFmt numFmtId="166" formatCode="0\ \l\x"/>
    <numFmt numFmtId="167" formatCode="0.000"/>
    <numFmt numFmtId="168" formatCode="0.0\ \W"/>
    <numFmt numFmtId="169" formatCode="0&quot; lm&quot;"/>
    <numFmt numFmtId="170" formatCode="0\°"/>
    <numFmt numFmtId="171" formatCode="#,##0\ _€"/>
    <numFmt numFmtId="172" formatCode="0\ \K"/>
    <numFmt numFmtId="173" formatCode="0\ \c\d"/>
    <numFmt numFmtId="174" formatCode="0.0"/>
    <numFmt numFmtId="175" formatCode="0.0\ \v\a\r"/>
    <numFmt numFmtId="176" formatCode="0.0&quot; VA&quot;"/>
  </numFmts>
  <fonts count="25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Times New Roman"/>
      <family val="1"/>
    </font>
    <font>
      <b/>
      <vertAlign val="subscript"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 style="double">
        <color auto="1"/>
      </left>
      <right style="hair">
        <color auto="1"/>
      </right>
      <top/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3" applyNumberFormat="0" applyFill="0" applyAlignment="0" applyProtection="0"/>
    <xf numFmtId="0" fontId="12" fillId="0" borderId="74" applyNumberFormat="0" applyFill="0" applyAlignment="0" applyProtection="0"/>
    <xf numFmtId="0" fontId="13" fillId="0" borderId="75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6" applyNumberFormat="0" applyAlignment="0" applyProtection="0"/>
    <xf numFmtId="0" fontId="18" fillId="6" borderId="77" applyNumberFormat="0" applyAlignment="0" applyProtection="0"/>
    <xf numFmtId="0" fontId="19" fillId="6" borderId="76" applyNumberFormat="0" applyAlignment="0" applyProtection="0"/>
    <xf numFmtId="0" fontId="20" fillId="0" borderId="78" applyNumberFormat="0" applyFill="0" applyAlignment="0" applyProtection="0"/>
    <xf numFmtId="0" fontId="21" fillId="7" borderId="79" applyNumberFormat="0" applyAlignment="0" applyProtection="0"/>
    <xf numFmtId="0" fontId="22" fillId="0" borderId="0" applyNumberFormat="0" applyFill="0" applyBorder="0" applyAlignment="0" applyProtection="0"/>
    <xf numFmtId="0" fontId="7" fillId="8" borderId="80" applyNumberFormat="0" applyFont="0" applyAlignment="0" applyProtection="0"/>
    <xf numFmtId="0" fontId="23" fillId="0" borderId="0" applyNumberFormat="0" applyFill="0" applyBorder="0" applyAlignment="0" applyProtection="0"/>
    <xf numFmtId="0" fontId="3" fillId="0" borderId="81" applyNumberFormat="0" applyFill="0" applyAlignment="0" applyProtection="0"/>
    <xf numFmtId="0" fontId="2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161">
    <xf numFmtId="0" fontId="0" fillId="0" borderId="0" xfId="0">
      <alignment vertical="center"/>
    </xf>
    <xf numFmtId="0" fontId="0" fillId="0" borderId="0" xfId="0" applyFont="1">
      <alignment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166" fontId="0" fillId="0" borderId="0" xfId="0" applyNumberFormat="1">
      <alignment vertical="center"/>
    </xf>
    <xf numFmtId="0" fontId="0" fillId="0" borderId="1" xfId="0" applyBorder="1">
      <alignment vertical="center"/>
    </xf>
    <xf numFmtId="164" fontId="0" fillId="0" borderId="1" xfId="0" applyNumberFormat="1" applyBorder="1">
      <alignment vertical="center"/>
    </xf>
    <xf numFmtId="165" fontId="0" fillId="0" borderId="1" xfId="0" applyNumberFormat="1" applyBorder="1">
      <alignment vertical="center"/>
    </xf>
    <xf numFmtId="0" fontId="1" fillId="0" borderId="0" xfId="0" applyFont="1">
      <alignment vertical="center"/>
    </xf>
    <xf numFmtId="164" fontId="0" fillId="0" borderId="11" xfId="0" applyNumberFormat="1" applyBorder="1">
      <alignment vertical="center"/>
    </xf>
    <xf numFmtId="165" fontId="0" fillId="0" borderId="11" xfId="0" applyNumberFormat="1" applyBorder="1">
      <alignment vertical="center"/>
    </xf>
    <xf numFmtId="164" fontId="0" fillId="0" borderId="16" xfId="0" applyNumberFormat="1" applyBorder="1">
      <alignment vertical="center"/>
    </xf>
    <xf numFmtId="165" fontId="0" fillId="0" borderId="16" xfId="0" applyNumberFormat="1" applyBorder="1">
      <alignment vertical="center"/>
    </xf>
    <xf numFmtId="166" fontId="0" fillId="0" borderId="9" xfId="0" applyNumberFormat="1" applyBorder="1">
      <alignment vertical="center"/>
    </xf>
    <xf numFmtId="166" fontId="0" fillId="0" borderId="21" xfId="0" applyNumberFormat="1" applyBorder="1">
      <alignment vertical="center"/>
    </xf>
    <xf numFmtId="166" fontId="0" fillId="0" borderId="6" xfId="0" applyNumberFormat="1" applyBorder="1">
      <alignment vertical="center"/>
    </xf>
    <xf numFmtId="168" fontId="0" fillId="0" borderId="0" xfId="0" applyNumberFormat="1">
      <alignment vertical="center"/>
    </xf>
    <xf numFmtId="169" fontId="0" fillId="0" borderId="0" xfId="0" applyNumberFormat="1">
      <alignment vertical="center"/>
    </xf>
    <xf numFmtId="170" fontId="0" fillId="0" borderId="0" xfId="0" applyNumberFormat="1">
      <alignment vertical="center"/>
    </xf>
    <xf numFmtId="171" fontId="0" fillId="0" borderId="0" xfId="0" applyNumberFormat="1">
      <alignment vertical="center"/>
    </xf>
    <xf numFmtId="169" fontId="1" fillId="0" borderId="29" xfId="0" applyNumberFormat="1" applyFont="1" applyBorder="1" applyAlignment="1">
      <alignment horizontal="centerContinuous" vertical="center"/>
    </xf>
    <xf numFmtId="170" fontId="1" fillId="0" borderId="29" xfId="0" applyNumberFormat="1" applyFont="1" applyBorder="1" applyAlignment="1">
      <alignment horizontal="centerContinuous" vertical="center"/>
    </xf>
    <xf numFmtId="171" fontId="1" fillId="0" borderId="30" xfId="0" applyNumberFormat="1" applyFont="1" applyBorder="1" applyAlignment="1">
      <alignment horizontal="centerContinuous" vertical="center"/>
    </xf>
    <xf numFmtId="167" fontId="1" fillId="0" borderId="28" xfId="0" applyNumberFormat="1" applyFont="1" applyBorder="1" applyAlignment="1">
      <alignment horizontal="centerContinuous" vertical="center"/>
    </xf>
    <xf numFmtId="166" fontId="1" fillId="0" borderId="29" xfId="0" applyNumberFormat="1" applyFont="1" applyBorder="1" applyAlignment="1">
      <alignment horizontal="centerContinuous" vertical="center"/>
    </xf>
    <xf numFmtId="166" fontId="1" fillId="0" borderId="31" xfId="0" applyNumberFormat="1" applyFont="1" applyBorder="1" applyAlignment="1">
      <alignment horizontal="centerContinuous" vertical="center"/>
    </xf>
    <xf numFmtId="168" fontId="4" fillId="0" borderId="33" xfId="0" applyNumberFormat="1" applyFont="1" applyBorder="1" applyAlignment="1">
      <alignment horizontal="center" vertical="center"/>
    </xf>
    <xf numFmtId="169" fontId="4" fillId="0" borderId="34" xfId="0" applyNumberFormat="1" applyFont="1" applyBorder="1" applyAlignment="1">
      <alignment horizontal="center" vertical="center"/>
    </xf>
    <xf numFmtId="170" fontId="6" fillId="0" borderId="34" xfId="0" applyNumberFormat="1" applyFont="1" applyBorder="1" applyAlignment="1">
      <alignment horizontal="center" vertical="center"/>
    </xf>
    <xf numFmtId="171" fontId="4" fillId="0" borderId="34" xfId="0" applyNumberFormat="1" applyFont="1" applyBorder="1" applyAlignment="1">
      <alignment horizontal="center" vertical="center"/>
    </xf>
    <xf numFmtId="166" fontId="4" fillId="0" borderId="35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66" fontId="0" fillId="0" borderId="40" xfId="0" applyNumberFormat="1" applyBorder="1">
      <alignment vertical="center"/>
    </xf>
    <xf numFmtId="166" fontId="0" fillId="0" borderId="41" xfId="0" applyNumberFormat="1" applyBorder="1">
      <alignment vertical="center"/>
    </xf>
    <xf numFmtId="0" fontId="3" fillId="0" borderId="42" xfId="0" applyFont="1" applyBorder="1" applyAlignment="1">
      <alignment horizontal="center" vertical="center"/>
    </xf>
    <xf numFmtId="166" fontId="0" fillId="0" borderId="43" xfId="0" applyNumberFormat="1" applyBorder="1">
      <alignment vertical="center"/>
    </xf>
    <xf numFmtId="167" fontId="3" fillId="0" borderId="44" xfId="0" applyNumberFormat="1" applyFont="1" applyBorder="1" applyAlignment="1">
      <alignment horizontal="center" vertical="center"/>
    </xf>
    <xf numFmtId="173" fontId="0" fillId="0" borderId="0" xfId="0" applyNumberFormat="1">
      <alignment vertical="center"/>
    </xf>
    <xf numFmtId="173" fontId="1" fillId="0" borderId="29" xfId="0" applyNumberFormat="1" applyFont="1" applyBorder="1" applyAlignment="1">
      <alignment horizontal="centerContinuous" vertical="center"/>
    </xf>
    <xf numFmtId="173" fontId="4" fillId="0" borderId="34" xfId="0" applyNumberFormat="1" applyFont="1" applyBorder="1" applyAlignment="1">
      <alignment horizontal="center" vertical="center"/>
    </xf>
    <xf numFmtId="172" fontId="0" fillId="0" borderId="0" xfId="0" applyNumberFormat="1" applyAlignment="1">
      <alignment vertical="center" wrapText="1"/>
    </xf>
    <xf numFmtId="172" fontId="1" fillId="0" borderId="29" xfId="0" applyNumberFormat="1" applyFont="1" applyBorder="1" applyAlignment="1">
      <alignment horizontal="centerContinuous" vertical="center" wrapText="1"/>
    </xf>
    <xf numFmtId="172" fontId="4" fillId="0" borderId="34" xfId="0" applyNumberFormat="1" applyFont="1" applyBorder="1" applyAlignment="1">
      <alignment horizontal="center" vertical="center" wrapText="1"/>
    </xf>
    <xf numFmtId="166" fontId="4" fillId="0" borderId="45" xfId="0" applyNumberFormat="1" applyFont="1" applyBorder="1" applyAlignment="1">
      <alignment horizontal="center" vertical="center" wrapText="1"/>
    </xf>
    <xf numFmtId="166" fontId="0" fillId="0" borderId="11" xfId="0" applyNumberFormat="1" applyBorder="1">
      <alignment vertical="center"/>
    </xf>
    <xf numFmtId="166" fontId="0" fillId="0" borderId="16" xfId="0" applyNumberFormat="1" applyBorder="1">
      <alignment vertical="center"/>
    </xf>
    <xf numFmtId="166" fontId="0" fillId="0" borderId="1" xfId="0" applyNumberFormat="1" applyBorder="1">
      <alignment vertical="center"/>
    </xf>
    <xf numFmtId="166" fontId="4" fillId="0" borderId="47" xfId="0" applyNumberFormat="1" applyFont="1" applyBorder="1" applyAlignment="1">
      <alignment horizontal="center" vertical="center" wrapText="1"/>
    </xf>
    <xf numFmtId="166" fontId="0" fillId="0" borderId="14" xfId="0" applyNumberFormat="1" applyBorder="1">
      <alignment vertical="center"/>
    </xf>
    <xf numFmtId="166" fontId="0" fillId="0" borderId="18" xfId="0" applyNumberFormat="1" applyBorder="1">
      <alignment vertical="center"/>
    </xf>
    <xf numFmtId="166" fontId="0" fillId="0" borderId="2" xfId="0" applyNumberFormat="1" applyBorder="1">
      <alignment vertical="center"/>
    </xf>
    <xf numFmtId="166" fontId="0" fillId="0" borderId="43" xfId="0" applyNumberFormat="1" applyFill="1" applyBorder="1">
      <alignment vertical="center"/>
    </xf>
    <xf numFmtId="174" fontId="0" fillId="0" borderId="1" xfId="0" applyNumberFormat="1" applyBorder="1">
      <alignment vertical="center"/>
    </xf>
    <xf numFmtId="166" fontId="0" fillId="0" borderId="1" xfId="0" applyNumberFormat="1" applyBorder="1" applyAlignment="1">
      <alignment horizontal="center" vertical="center"/>
    </xf>
    <xf numFmtId="174" fontId="0" fillId="0" borderId="2" xfId="0" applyNumberFormat="1" applyBorder="1">
      <alignment vertical="center"/>
    </xf>
    <xf numFmtId="174" fontId="0" fillId="0" borderId="48" xfId="0" applyNumberFormat="1" applyBorder="1" applyAlignment="1">
      <alignment horizontal="centerContinuous" vertical="center"/>
    </xf>
    <xf numFmtId="174" fontId="0" fillId="0" borderId="49" xfId="0" applyNumberFormat="1" applyBorder="1" applyAlignment="1">
      <alignment horizontal="centerContinuous" vertical="center"/>
    </xf>
    <xf numFmtId="175" fontId="0" fillId="0" borderId="0" xfId="0" applyNumberFormat="1">
      <alignment vertical="center"/>
    </xf>
    <xf numFmtId="175" fontId="4" fillId="0" borderId="34" xfId="0" applyNumberFormat="1" applyFont="1" applyBorder="1" applyAlignment="1">
      <alignment horizontal="center" vertical="center"/>
    </xf>
    <xf numFmtId="175" fontId="0" fillId="0" borderId="11" xfId="0" applyNumberFormat="1" applyBorder="1">
      <alignment vertical="center"/>
    </xf>
    <xf numFmtId="175" fontId="0" fillId="0" borderId="16" xfId="0" applyNumberFormat="1" applyBorder="1">
      <alignment vertical="center"/>
    </xf>
    <xf numFmtId="175" fontId="0" fillId="0" borderId="1" xfId="0" applyNumberFormat="1" applyBorder="1">
      <alignment vertical="center"/>
    </xf>
    <xf numFmtId="167" fontId="0" fillId="0" borderId="0" xfId="0" applyNumberFormat="1">
      <alignment vertical="center"/>
    </xf>
    <xf numFmtId="167" fontId="4" fillId="0" borderId="34" xfId="0" applyNumberFormat="1" applyFont="1" applyBorder="1" applyAlignment="1">
      <alignment horizontal="center" vertical="center"/>
    </xf>
    <xf numFmtId="167" fontId="0" fillId="0" borderId="11" xfId="0" applyNumberFormat="1" applyBorder="1">
      <alignment vertical="center"/>
    </xf>
    <xf numFmtId="167" fontId="0" fillId="0" borderId="16" xfId="0" applyNumberFormat="1" applyBorder="1">
      <alignment vertical="center"/>
    </xf>
    <xf numFmtId="167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6" fontId="4" fillId="0" borderId="34" xfId="0" applyNumberFormat="1" applyFont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" xfId="0" applyNumberFormat="1" applyBorder="1">
      <alignment vertical="center"/>
    </xf>
    <xf numFmtId="166" fontId="0" fillId="0" borderId="12" xfId="0" applyNumberFormat="1" applyBorder="1">
      <alignment vertical="center"/>
    </xf>
    <xf numFmtId="166" fontId="0" fillId="0" borderId="7" xfId="0" applyNumberFormat="1" applyBorder="1">
      <alignment vertical="center"/>
    </xf>
    <xf numFmtId="0" fontId="1" fillId="0" borderId="0" xfId="0" applyFont="1" applyAlignment="1">
      <alignment vertical="center" wrapText="1"/>
    </xf>
    <xf numFmtId="168" fontId="4" fillId="0" borderId="36" xfId="0" applyNumberFormat="1" applyFont="1" applyBorder="1" applyAlignment="1">
      <alignment horizontal="center" vertical="center"/>
    </xf>
    <xf numFmtId="168" fontId="0" fillId="0" borderId="10" xfId="0" applyNumberFormat="1" applyBorder="1">
      <alignment vertical="center"/>
    </xf>
    <xf numFmtId="168" fontId="0" fillId="0" borderId="15" xfId="0" applyNumberFormat="1" applyBorder="1">
      <alignment vertical="center"/>
    </xf>
    <xf numFmtId="168" fontId="0" fillId="0" borderId="5" xfId="0" applyNumberFormat="1" applyBorder="1">
      <alignment vertical="center"/>
    </xf>
    <xf numFmtId="168" fontId="0" fillId="0" borderId="50" xfId="0" applyNumberFormat="1" applyBorder="1">
      <alignment vertical="center"/>
    </xf>
    <xf numFmtId="168" fontId="0" fillId="0" borderId="13" xfId="0" applyNumberFormat="1" applyBorder="1">
      <alignment vertical="center"/>
    </xf>
    <xf numFmtId="168" fontId="0" fillId="0" borderId="17" xfId="0" applyNumberFormat="1" applyBorder="1">
      <alignment vertical="center"/>
    </xf>
    <xf numFmtId="168" fontId="0" fillId="0" borderId="8" xfId="0" applyNumberFormat="1" applyBorder="1">
      <alignment vertical="center"/>
    </xf>
    <xf numFmtId="166" fontId="4" fillId="0" borderId="37" xfId="0" applyNumberFormat="1" applyFont="1" applyBorder="1" applyAlignment="1">
      <alignment horizontal="center" vertical="center" wrapText="1"/>
    </xf>
    <xf numFmtId="168" fontId="1" fillId="0" borderId="29" xfId="0" applyNumberFormat="1" applyFont="1" applyBorder="1" applyAlignment="1">
      <alignment horizontal="centerContinuous" vertical="center" wrapText="1"/>
    </xf>
    <xf numFmtId="175" fontId="1" fillId="0" borderId="29" xfId="0" applyNumberFormat="1" applyFont="1" applyBorder="1" applyAlignment="1">
      <alignment horizontal="centerContinuous" vertical="center" wrapText="1"/>
    </xf>
    <xf numFmtId="176" fontId="1" fillId="0" borderId="29" xfId="0" applyNumberFormat="1" applyFont="1" applyBorder="1" applyAlignment="1">
      <alignment horizontal="centerContinuous" vertical="center" wrapText="1"/>
    </xf>
    <xf numFmtId="167" fontId="1" fillId="0" borderId="29" xfId="0" applyNumberFormat="1" applyFont="1" applyBorder="1" applyAlignment="1">
      <alignment horizontal="centerContinuous" vertical="center" wrapText="1"/>
    </xf>
    <xf numFmtId="166" fontId="1" fillId="0" borderId="29" xfId="0" applyNumberFormat="1" applyFont="1" applyBorder="1" applyAlignment="1">
      <alignment horizontal="centerContinuous" vertical="center" wrapText="1"/>
    </xf>
    <xf numFmtId="168" fontId="1" fillId="0" borderId="28" xfId="0" applyNumberFormat="1" applyFont="1" applyBorder="1" applyAlignment="1">
      <alignment horizontal="centerContinuous" vertical="center" wrapText="1"/>
    </xf>
    <xf numFmtId="164" fontId="1" fillId="0" borderId="29" xfId="0" applyNumberFormat="1" applyFont="1" applyBorder="1" applyAlignment="1">
      <alignment horizontal="centerContinuous" vertical="center" wrapText="1"/>
    </xf>
    <xf numFmtId="165" fontId="1" fillId="0" borderId="29" xfId="0" applyNumberFormat="1" applyFont="1" applyBorder="1" applyAlignment="1">
      <alignment horizontal="centerContinuous" vertical="center" wrapText="1"/>
    </xf>
    <xf numFmtId="166" fontId="1" fillId="0" borderId="32" xfId="0" applyNumberFormat="1" applyFont="1" applyBorder="1" applyAlignment="1">
      <alignment horizontal="centerContinuous" vertical="center" wrapText="1"/>
    </xf>
    <xf numFmtId="0" fontId="3" fillId="0" borderId="51" xfId="0" applyFont="1" applyBorder="1" applyAlignment="1">
      <alignment horizontal="center" vertical="center"/>
    </xf>
    <xf numFmtId="174" fontId="0" fillId="0" borderId="52" xfId="0" applyNumberFormat="1" applyBorder="1" applyAlignment="1">
      <alignment horizontal="centerContinuous" vertical="center"/>
    </xf>
    <xf numFmtId="174" fontId="0" fillId="0" borderId="46" xfId="0" applyNumberFormat="1" applyBorder="1" applyAlignment="1">
      <alignment horizontal="centerContinuous" vertical="center"/>
    </xf>
    <xf numFmtId="168" fontId="0" fillId="0" borderId="53" xfId="0" applyNumberFormat="1" applyBorder="1">
      <alignment vertical="center"/>
    </xf>
    <xf numFmtId="175" fontId="0" fillId="0" borderId="54" xfId="0" applyNumberFormat="1" applyBorder="1">
      <alignment vertical="center"/>
    </xf>
    <xf numFmtId="176" fontId="0" fillId="0" borderId="54" xfId="0" applyNumberFormat="1" applyBorder="1">
      <alignment vertical="center"/>
    </xf>
    <xf numFmtId="167" fontId="0" fillId="0" borderId="54" xfId="0" applyNumberFormat="1" applyBorder="1">
      <alignment vertical="center"/>
    </xf>
    <xf numFmtId="174" fontId="0" fillId="0" borderId="54" xfId="0" applyNumberFormat="1" applyBorder="1">
      <alignment vertical="center"/>
    </xf>
    <xf numFmtId="168" fontId="0" fillId="0" borderId="55" xfId="0" applyNumberFormat="1" applyBorder="1">
      <alignment vertical="center"/>
    </xf>
    <xf numFmtId="164" fontId="0" fillId="0" borderId="54" xfId="0" applyNumberFormat="1" applyBorder="1">
      <alignment vertical="center"/>
    </xf>
    <xf numFmtId="165" fontId="0" fillId="0" borderId="54" xfId="0" applyNumberFormat="1" applyBorder="1">
      <alignment vertical="center"/>
    </xf>
    <xf numFmtId="0" fontId="0" fillId="0" borderId="54" xfId="0" applyBorder="1">
      <alignment vertical="center"/>
    </xf>
    <xf numFmtId="166" fontId="0" fillId="0" borderId="54" xfId="0" applyNumberFormat="1" applyBorder="1" applyAlignment="1">
      <alignment horizontal="center" vertical="center"/>
    </xf>
    <xf numFmtId="174" fontId="0" fillId="0" borderId="56" xfId="0" applyNumberFormat="1" applyBorder="1">
      <alignment vertical="center"/>
    </xf>
    <xf numFmtId="167" fontId="8" fillId="0" borderId="19" xfId="0" applyNumberFormat="1" applyFont="1" applyBorder="1" applyAlignment="1">
      <alignment horizontal="centerContinuous" vertical="center"/>
    </xf>
    <xf numFmtId="167" fontId="8" fillId="0" borderId="3" xfId="0" applyNumberFormat="1" applyFont="1" applyBorder="1" applyAlignment="1">
      <alignment horizontal="centerContinuous" vertical="center"/>
    </xf>
    <xf numFmtId="168" fontId="8" fillId="0" borderId="3" xfId="0" applyNumberFormat="1" applyFont="1" applyBorder="1" applyAlignment="1">
      <alignment horizontal="centerContinuous" vertical="center"/>
    </xf>
    <xf numFmtId="169" fontId="8" fillId="0" borderId="20" xfId="0" applyNumberFormat="1" applyFont="1" applyBorder="1" applyAlignment="1">
      <alignment horizontal="centerContinuous" vertical="center"/>
    </xf>
    <xf numFmtId="170" fontId="8" fillId="0" borderId="3" xfId="0" applyNumberFormat="1" applyFont="1" applyBorder="1" applyAlignment="1">
      <alignment horizontal="centerContinuous" vertical="center"/>
    </xf>
    <xf numFmtId="173" fontId="8" fillId="0" borderId="3" xfId="0" applyNumberFormat="1" applyFont="1" applyBorder="1" applyAlignment="1">
      <alignment horizontal="centerContinuous" vertical="center"/>
    </xf>
    <xf numFmtId="172" fontId="8" fillId="0" borderId="3" xfId="0" applyNumberFormat="1" applyFont="1" applyBorder="1" applyAlignment="1">
      <alignment horizontal="centerContinuous" vertical="center" wrapText="1"/>
    </xf>
    <xf numFmtId="171" fontId="8" fillId="0" borderId="20" xfId="0" applyNumberFormat="1" applyFont="1" applyBorder="1" applyAlignment="1">
      <alignment horizontal="centerContinuous" vertical="center"/>
    </xf>
    <xf numFmtId="167" fontId="8" fillId="0" borderId="20" xfId="0" applyNumberFormat="1" applyFont="1" applyBorder="1" applyAlignment="1">
      <alignment horizontal="centerContinuous" vertical="center"/>
    </xf>
    <xf numFmtId="166" fontId="8" fillId="0" borderId="3" xfId="0" applyNumberFormat="1" applyFont="1" applyBorder="1" applyAlignment="1">
      <alignment horizontal="centerContinuous" vertical="center"/>
    </xf>
    <xf numFmtId="166" fontId="8" fillId="0" borderId="20" xfId="0" applyNumberFormat="1" applyFont="1" applyBorder="1" applyAlignment="1">
      <alignment horizontal="centerContinuous" vertical="center"/>
    </xf>
    <xf numFmtId="175" fontId="8" fillId="0" borderId="3" xfId="0" applyNumberFormat="1" applyFont="1" applyBorder="1" applyAlignment="1">
      <alignment horizontal="centerContinuous" vertical="center"/>
    </xf>
    <xf numFmtId="176" fontId="8" fillId="0" borderId="3" xfId="0" applyNumberFormat="1" applyFont="1" applyBorder="1" applyAlignment="1">
      <alignment horizontal="centerContinuous" vertical="center"/>
    </xf>
    <xf numFmtId="164" fontId="8" fillId="0" borderId="3" xfId="0" applyNumberFormat="1" applyFont="1" applyBorder="1" applyAlignment="1">
      <alignment horizontal="centerContinuous" vertical="center"/>
    </xf>
    <xf numFmtId="165" fontId="8" fillId="0" borderId="3" xfId="0" applyNumberFormat="1" applyFont="1" applyBorder="1" applyAlignment="1">
      <alignment horizontal="centerContinuous" vertical="center"/>
    </xf>
    <xf numFmtId="168" fontId="9" fillId="0" borderId="3" xfId="0" applyNumberFormat="1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166" fontId="9" fillId="0" borderId="3" xfId="0" applyNumberFormat="1" applyFont="1" applyBorder="1" applyAlignment="1">
      <alignment horizontal="centerContinuous" vertical="center"/>
    </xf>
    <xf numFmtId="166" fontId="9" fillId="0" borderId="4" xfId="0" applyNumberFormat="1" applyFont="1" applyBorder="1" applyAlignment="1">
      <alignment horizontal="centerContinuous" vertical="center"/>
    </xf>
    <xf numFmtId="0" fontId="9" fillId="0" borderId="0" xfId="0" applyFont="1">
      <alignment vertical="center"/>
    </xf>
    <xf numFmtId="167" fontId="2" fillId="0" borderId="58" xfId="0" applyNumberFormat="1" applyFont="1" applyBorder="1" applyAlignment="1">
      <alignment horizontal="center" vertical="center"/>
    </xf>
    <xf numFmtId="167" fontId="2" fillId="0" borderId="61" xfId="0" applyNumberFormat="1" applyFont="1" applyBorder="1" applyAlignment="1">
      <alignment horizontal="center" vertical="center"/>
    </xf>
    <xf numFmtId="168" fontId="4" fillId="0" borderId="62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168" fontId="1" fillId="0" borderId="59" xfId="0" applyNumberFormat="1" applyFont="1" applyBorder="1" applyAlignment="1">
      <alignment horizontal="centerContinuous" vertical="center" wrapText="1"/>
    </xf>
    <xf numFmtId="170" fontId="0" fillId="0" borderId="24" xfId="0" applyNumberFormat="1" applyBorder="1" applyAlignment="1">
      <alignment horizontal="center" vertical="center"/>
    </xf>
    <xf numFmtId="170" fontId="0" fillId="0" borderId="23" xfId="0" applyNumberFormat="1" applyBorder="1" applyAlignment="1">
      <alignment horizontal="center" vertical="center"/>
    </xf>
    <xf numFmtId="167" fontId="2" fillId="0" borderId="57" xfId="0" applyNumberFormat="1" applyFont="1" applyBorder="1" applyAlignment="1">
      <alignment horizontal="center" vertical="center"/>
    </xf>
    <xf numFmtId="167" fontId="2" fillId="0" borderId="60" xfId="0" applyNumberFormat="1" applyFont="1" applyBorder="1" applyAlignment="1">
      <alignment horizontal="center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168" fontId="0" fillId="0" borderId="65" xfId="0" applyNumberFormat="1" applyBorder="1" applyAlignment="1">
      <alignment horizontal="center" vertical="center"/>
    </xf>
    <xf numFmtId="168" fontId="0" fillId="0" borderId="68" xfId="0" applyNumberForma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173" fontId="0" fillId="0" borderId="24" xfId="0" applyNumberFormat="1" applyBorder="1" applyAlignment="1">
      <alignment horizontal="center" vertical="center"/>
    </xf>
    <xf numFmtId="173" fontId="0" fillId="0" borderId="23" xfId="0" applyNumberFormat="1" applyBorder="1" applyAlignment="1">
      <alignment horizontal="center" vertical="center"/>
    </xf>
    <xf numFmtId="173" fontId="0" fillId="0" borderId="26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171" fontId="0" fillId="0" borderId="25" xfId="0" applyNumberFormat="1" applyBorder="1" applyAlignment="1">
      <alignment horizontal="center" vertical="center"/>
    </xf>
    <xf numFmtId="171" fontId="0" fillId="0" borderId="22" xfId="0" applyNumberForma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168" fontId="0" fillId="0" borderId="72" xfId="0" applyNumberFormat="1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 wrapText="1"/>
    </xf>
    <xf numFmtId="170" fontId="0" fillId="0" borderId="26" xfId="0" applyNumberFormat="1" applyBorder="1" applyAlignment="1">
      <alignment horizontal="center" vertical="center"/>
    </xf>
    <xf numFmtId="171" fontId="0" fillId="0" borderId="27" xfId="0" applyNumberFormat="1" applyBorder="1" applyAlignment="1">
      <alignment horizontal="center" vertical="center"/>
    </xf>
  </cellXfs>
  <cellStyles count="4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usgabe" xfId="15" builtinId="21" hidden="1"/>
    <cellStyle name="Berechnung" xfId="16" builtinId="22" hidden="1"/>
    <cellStyle name="Dezimal [0]" xfId="2" builtinId="6" hidden="1"/>
    <cellStyle name="Eingabe" xfId="14" builtinId="20" hidden="1"/>
    <cellStyle name="Ergebnis" xfId="22" builtinId="25" hidden="1"/>
    <cellStyle name="Erklärender Text" xfId="21" builtinId="53" hidden="1"/>
    <cellStyle name="Gut" xfId="11" builtinId="26" hidden="1"/>
    <cellStyle name="Komma" xfId="1" builtinId="3" hidden="1"/>
    <cellStyle name="Neutral" xfId="13" builtinId="28" hidden="1"/>
    <cellStyle name="Notiz" xfId="20" builtinId="10" hidden="1"/>
    <cellStyle name="Prozent" xfId="5" builtinId="5" hidden="1"/>
    <cellStyle name="Schlecht" xfId="12" builtinId="27" hidden="1"/>
    <cellStyle name="Standard" xfId="0" builtinId="0" customBuiltin="1"/>
    <cellStyle name="Überschrift" xfId="6" builtinId="15" hidden="1"/>
    <cellStyle name="Überschrift 1" xfId="7" builtinId="16" hidden="1"/>
    <cellStyle name="Überschrift 2" xfId="8" builtinId="17" hidden="1"/>
    <cellStyle name="Überschrift 3" xfId="9" builtinId="18" hidden="1"/>
    <cellStyle name="Überschrift 4" xfId="10" builtinId="19" hidden="1"/>
    <cellStyle name="Verknüpfte Zelle" xfId="17" builtinId="24" hidden="1"/>
    <cellStyle name="Währung" xfId="3" builtinId="4" hidden="1"/>
    <cellStyle name="Währung [0]" xfId="4" builtinId="7" hidden="1"/>
    <cellStyle name="Warnender Text" xfId="19" builtinId="11" hidden="1"/>
    <cellStyle name="Zelle überprüfen" xfId="18" builtinId="23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DKI-TFK">
      <a:dk1>
        <a:srgbClr val="000000"/>
      </a:dk1>
      <a:lt1>
        <a:srgbClr val="FFFFFF"/>
      </a:lt1>
      <a:dk2>
        <a:srgbClr val="91785B"/>
      </a:dk2>
      <a:lt2>
        <a:srgbClr val="626971"/>
      </a:lt2>
      <a:accent1>
        <a:srgbClr val="004153"/>
      </a:accent1>
      <a:accent2>
        <a:srgbClr val="FB4F1D"/>
      </a:accent2>
      <a:accent3>
        <a:srgbClr val="FECB00"/>
      </a:accent3>
      <a:accent4>
        <a:srgbClr val="635245"/>
      </a:accent4>
      <a:accent5>
        <a:srgbClr val="B9CCC3"/>
      </a:accent5>
      <a:accent6>
        <a:srgbClr val="D7D3C7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AK37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ColWidth="6.7109375" defaultRowHeight="15.75" x14ac:dyDescent="0.2"/>
  <cols>
    <col min="1" max="1" width="2.28515625" customWidth="1"/>
    <col min="2" max="2" width="12.7109375" style="77" customWidth="1"/>
    <col min="3" max="3" width="10.7109375" hidden="1" customWidth="1"/>
    <col min="4" max="4" width="6.7109375" style="16" customWidth="1"/>
    <col min="5" max="5" width="6.7109375" style="17" customWidth="1"/>
    <col min="6" max="6" width="6.7109375" style="18"/>
    <col min="7" max="7" width="6.7109375" style="40"/>
    <col min="8" max="8" width="6.7109375" style="43"/>
    <col min="9" max="9" width="6.7109375" style="19" customWidth="1"/>
    <col min="10" max="10" width="9.7109375" customWidth="1"/>
    <col min="11" max="12" width="5.7109375" style="4" customWidth="1"/>
    <col min="13" max="13" width="7.42578125" style="16" customWidth="1"/>
    <col min="14" max="14" width="7.42578125" style="60" hidden="1" customWidth="1"/>
    <col min="15" max="15" width="7.42578125" style="70" customWidth="1"/>
    <col min="16" max="16" width="7.42578125" style="65" hidden="1" customWidth="1"/>
    <col min="17" max="17" width="7.42578125" style="4" customWidth="1"/>
    <col min="18" max="18" width="7.42578125" style="16" customWidth="1"/>
    <col min="19" max="19" width="7.42578125" style="2" hidden="1" customWidth="1"/>
    <col min="20" max="20" width="7.42578125" style="3" customWidth="1"/>
    <col min="21" max="21" width="7.42578125" style="3" hidden="1" customWidth="1"/>
    <col min="22" max="22" width="7.42578125" style="4" customWidth="1"/>
    <col min="23" max="23" width="7.42578125" style="16" customWidth="1"/>
    <col min="24" max="24" width="7.42578125" hidden="1" customWidth="1"/>
    <col min="25" max="25" width="7.42578125" customWidth="1"/>
    <col min="26" max="26" width="7.42578125" hidden="1" customWidth="1"/>
    <col min="27" max="27" width="7.42578125" style="4" customWidth="1"/>
    <col min="28" max="28" width="7.42578125" style="16" customWidth="1"/>
    <col min="29" max="29" width="7.42578125" style="2" hidden="1" customWidth="1"/>
    <col min="30" max="30" width="7.42578125" style="3" customWidth="1"/>
    <col min="31" max="31" width="7.42578125" style="3" hidden="1" customWidth="1"/>
    <col min="32" max="32" width="7.42578125" style="4" customWidth="1"/>
    <col min="33" max="33" width="7.42578125" style="16" customWidth="1"/>
    <col min="34" max="34" width="7.42578125" hidden="1" customWidth="1"/>
    <col min="35" max="35" width="7.42578125" customWidth="1"/>
    <col min="36" max="36" width="7.42578125" hidden="1" customWidth="1"/>
    <col min="37" max="37" width="7.42578125" style="4" customWidth="1"/>
    <col min="39" max="39" width="45.7109375" customWidth="1"/>
  </cols>
  <sheetData>
    <row r="1" spans="2:37" ht="5.0999999999999996" customHeight="1" thickBot="1" x14ac:dyDescent="0.25"/>
    <row r="2" spans="2:37" s="129" customFormat="1" ht="21.75" thickTop="1" thickBot="1" x14ac:dyDescent="0.25">
      <c r="B2" s="110" t="s">
        <v>7</v>
      </c>
      <c r="C2" s="111"/>
      <c r="D2" s="112"/>
      <c r="E2" s="113"/>
      <c r="F2" s="114"/>
      <c r="G2" s="115"/>
      <c r="H2" s="116"/>
      <c r="I2" s="117"/>
      <c r="J2" s="118"/>
      <c r="K2" s="119"/>
      <c r="L2" s="120"/>
      <c r="M2" s="112" t="s">
        <v>8</v>
      </c>
      <c r="N2" s="121"/>
      <c r="O2" s="122"/>
      <c r="P2" s="111"/>
      <c r="Q2" s="119"/>
      <c r="R2" s="112"/>
      <c r="S2" s="123"/>
      <c r="T2" s="124"/>
      <c r="U2" s="124"/>
      <c r="V2" s="119"/>
      <c r="W2" s="125"/>
      <c r="X2" s="126"/>
      <c r="Y2" s="126"/>
      <c r="Z2" s="126"/>
      <c r="AA2" s="127"/>
      <c r="AB2" s="112"/>
      <c r="AC2" s="123"/>
      <c r="AD2" s="124"/>
      <c r="AE2" s="124"/>
      <c r="AF2" s="119"/>
      <c r="AG2" s="125"/>
      <c r="AH2" s="126"/>
      <c r="AI2" s="126"/>
      <c r="AJ2" s="126"/>
      <c r="AK2" s="128"/>
    </row>
    <row r="3" spans="2:37" s="8" customFormat="1" ht="48.75" thickTop="1" thickBot="1" x14ac:dyDescent="0.25">
      <c r="B3" s="140" t="s">
        <v>32</v>
      </c>
      <c r="C3" s="130"/>
      <c r="D3" s="137" t="s">
        <v>38</v>
      </c>
      <c r="E3" s="20"/>
      <c r="F3" s="21"/>
      <c r="G3" s="41"/>
      <c r="H3" s="44"/>
      <c r="I3" s="22"/>
      <c r="J3" s="23" t="s">
        <v>15</v>
      </c>
      <c r="K3" s="24"/>
      <c r="L3" s="25"/>
      <c r="M3" s="87" t="s">
        <v>30</v>
      </c>
      <c r="N3" s="88"/>
      <c r="O3" s="89"/>
      <c r="P3" s="90"/>
      <c r="Q3" s="91"/>
      <c r="R3" s="92" t="s">
        <v>35</v>
      </c>
      <c r="S3" s="93"/>
      <c r="T3" s="94"/>
      <c r="U3" s="94"/>
      <c r="V3" s="91"/>
      <c r="W3" s="92" t="s">
        <v>37</v>
      </c>
      <c r="X3" s="93"/>
      <c r="Y3" s="94"/>
      <c r="Z3" s="94"/>
      <c r="AA3" s="91"/>
      <c r="AB3" s="92" t="s">
        <v>36</v>
      </c>
      <c r="AC3" s="93"/>
      <c r="AD3" s="94"/>
      <c r="AE3" s="94"/>
      <c r="AF3" s="91"/>
      <c r="AG3" s="92" t="s">
        <v>31</v>
      </c>
      <c r="AH3" s="93"/>
      <c r="AI3" s="94"/>
      <c r="AJ3" s="94"/>
      <c r="AK3" s="95"/>
    </row>
    <row r="4" spans="2:37" s="1" customFormat="1" ht="18.75" thickBot="1" x14ac:dyDescent="0.25">
      <c r="B4" s="141"/>
      <c r="C4" s="131"/>
      <c r="D4" s="132" t="s">
        <v>9</v>
      </c>
      <c r="E4" s="27" t="s">
        <v>10</v>
      </c>
      <c r="F4" s="28" t="s">
        <v>11</v>
      </c>
      <c r="G4" s="42" t="s">
        <v>20</v>
      </c>
      <c r="H4" s="45" t="s">
        <v>18</v>
      </c>
      <c r="I4" s="29" t="s">
        <v>12</v>
      </c>
      <c r="J4" s="39" t="s">
        <v>16</v>
      </c>
      <c r="K4" s="46" t="s">
        <v>33</v>
      </c>
      <c r="L4" s="30" t="s">
        <v>34</v>
      </c>
      <c r="M4" s="78" t="s">
        <v>0</v>
      </c>
      <c r="N4" s="61" t="s">
        <v>1</v>
      </c>
      <c r="O4" s="71" t="s">
        <v>2</v>
      </c>
      <c r="P4" s="66" t="s">
        <v>3</v>
      </c>
      <c r="Q4" s="50" t="s">
        <v>33</v>
      </c>
      <c r="R4" s="26" t="str">
        <f>$M$4</f>
        <v>P</v>
      </c>
      <c r="S4" s="31" t="str">
        <f>$N$4</f>
        <v>Q</v>
      </c>
      <c r="T4" s="32" t="str">
        <f>$O$4</f>
        <v>S</v>
      </c>
      <c r="U4" s="32" t="str">
        <f>$P$4</f>
        <v>λ</v>
      </c>
      <c r="V4" s="50" t="s">
        <v>33</v>
      </c>
      <c r="W4" s="26" t="str">
        <f>$M$4</f>
        <v>P</v>
      </c>
      <c r="X4" s="31" t="str">
        <f>$N$4</f>
        <v>Q</v>
      </c>
      <c r="Y4" s="32" t="str">
        <f>$O$4</f>
        <v>S</v>
      </c>
      <c r="Z4" s="32" t="str">
        <f>$P$4</f>
        <v>λ</v>
      </c>
      <c r="AA4" s="50" t="s">
        <v>33</v>
      </c>
      <c r="AB4" s="26" t="str">
        <f>$M$4</f>
        <v>P</v>
      </c>
      <c r="AC4" s="31" t="str">
        <f>$N$4</f>
        <v>Q</v>
      </c>
      <c r="AD4" s="32" t="str">
        <f>$O$4</f>
        <v>S</v>
      </c>
      <c r="AE4" s="32" t="str">
        <f>$P$4</f>
        <v>λ</v>
      </c>
      <c r="AF4" s="50" t="s">
        <v>33</v>
      </c>
      <c r="AG4" s="26" t="str">
        <f>$M$4</f>
        <v>P</v>
      </c>
      <c r="AH4" s="31" t="str">
        <f>$N$4</f>
        <v>Q</v>
      </c>
      <c r="AI4" s="32" t="str">
        <f>$O$4</f>
        <v>S</v>
      </c>
      <c r="AJ4" s="32" t="str">
        <f>$P$4</f>
        <v>λ</v>
      </c>
      <c r="AK4" s="86" t="s">
        <v>33</v>
      </c>
    </row>
    <row r="5" spans="2:37" ht="15" customHeight="1" thickTop="1" x14ac:dyDescent="0.2">
      <c r="B5" s="146" t="s">
        <v>19</v>
      </c>
      <c r="C5" s="133"/>
      <c r="D5" s="144">
        <v>40</v>
      </c>
      <c r="E5" s="142">
        <v>330</v>
      </c>
      <c r="F5" s="138">
        <v>25</v>
      </c>
      <c r="G5" s="148"/>
      <c r="H5" s="151">
        <v>2700</v>
      </c>
      <c r="I5" s="153"/>
      <c r="J5" s="34" t="s">
        <v>4</v>
      </c>
      <c r="K5" s="35"/>
      <c r="L5" s="13"/>
      <c r="M5" s="79">
        <v>7.69137</v>
      </c>
      <c r="N5" s="62">
        <v>21.897099999999998</v>
      </c>
      <c r="O5" s="72">
        <f>SQRT(M5^2+N5^2)</f>
        <v>23.208622554707979</v>
      </c>
      <c r="P5" s="67">
        <v>0.331401</v>
      </c>
      <c r="Q5" s="47">
        <v>1</v>
      </c>
      <c r="R5" s="83"/>
      <c r="S5" s="9"/>
      <c r="T5" s="10"/>
      <c r="U5" s="10"/>
      <c r="V5" s="47">
        <v>0</v>
      </c>
      <c r="W5" s="83">
        <v>4.0234800000000002</v>
      </c>
      <c r="X5" s="62">
        <v>17.845099999999999</v>
      </c>
      <c r="Y5" s="72">
        <f>SQRT(W5^2+X5^2)</f>
        <v>18.293058391652281</v>
      </c>
      <c r="Z5" s="67">
        <v>0.219946</v>
      </c>
      <c r="AA5" s="47">
        <v>1</v>
      </c>
      <c r="AB5" s="83"/>
      <c r="AC5" s="9"/>
      <c r="AD5" s="10"/>
      <c r="AE5" s="10"/>
      <c r="AF5" s="47">
        <v>5</v>
      </c>
      <c r="AG5" s="83"/>
      <c r="AH5" s="62"/>
      <c r="AI5" s="72"/>
      <c r="AJ5" s="67"/>
      <c r="AK5" s="51">
        <v>1</v>
      </c>
    </row>
    <row r="6" spans="2:37" ht="15" customHeight="1" x14ac:dyDescent="0.2">
      <c r="B6" s="147"/>
      <c r="C6" s="134"/>
      <c r="D6" s="145"/>
      <c r="E6" s="143"/>
      <c r="F6" s="139"/>
      <c r="G6" s="149"/>
      <c r="H6" s="152"/>
      <c r="I6" s="154"/>
      <c r="J6" s="33" t="s">
        <v>29</v>
      </c>
      <c r="K6" s="36"/>
      <c r="L6" s="14">
        <v>14</v>
      </c>
      <c r="M6" s="80"/>
      <c r="N6" s="63"/>
      <c r="O6" s="73"/>
      <c r="P6" s="68"/>
      <c r="Q6" s="48"/>
      <c r="R6" s="84"/>
      <c r="S6" s="11"/>
      <c r="T6" s="12"/>
      <c r="U6" s="12"/>
      <c r="V6" s="48"/>
      <c r="W6" s="85"/>
      <c r="X6" s="64"/>
      <c r="Y6" s="74"/>
      <c r="Z6" s="69"/>
      <c r="AA6" s="48"/>
      <c r="AB6" s="84"/>
      <c r="AC6" s="11"/>
      <c r="AD6" s="12"/>
      <c r="AE6" s="12"/>
      <c r="AF6" s="48"/>
      <c r="AG6" s="85"/>
      <c r="AH6" s="64"/>
      <c r="AI6" s="74"/>
      <c r="AJ6" s="69"/>
      <c r="AK6" s="52"/>
    </row>
    <row r="7" spans="2:37" ht="15" customHeight="1" x14ac:dyDescent="0.2">
      <c r="B7" s="147"/>
      <c r="C7" s="135"/>
      <c r="D7" s="145"/>
      <c r="E7" s="143"/>
      <c r="F7" s="139"/>
      <c r="G7" s="149"/>
      <c r="H7" s="152"/>
      <c r="I7" s="154"/>
      <c r="J7" s="37" t="s">
        <v>5</v>
      </c>
      <c r="K7" s="38">
        <v>270</v>
      </c>
      <c r="L7" s="15">
        <v>55</v>
      </c>
      <c r="M7" s="81">
        <v>39.229599999999998</v>
      </c>
      <c r="N7" s="64">
        <v>11.069800000000001</v>
      </c>
      <c r="O7" s="74">
        <f>SQRT(M7^2+N7^2)</f>
        <v>40.761525832578933</v>
      </c>
      <c r="P7" s="69">
        <v>0.96241699999999997</v>
      </c>
      <c r="Q7" s="49">
        <v>117</v>
      </c>
      <c r="R7" s="85"/>
      <c r="S7" s="6"/>
      <c r="T7" s="7"/>
      <c r="U7" s="7"/>
      <c r="V7" s="49">
        <v>260</v>
      </c>
      <c r="W7" s="85">
        <v>37.692300000000003</v>
      </c>
      <c r="X7" s="64">
        <v>12.9695</v>
      </c>
      <c r="Y7" s="74">
        <f>SQRT(W7^2+X7^2)</f>
        <v>39.861226894565107</v>
      </c>
      <c r="Z7" s="69">
        <v>0.94558799999999998</v>
      </c>
      <c r="AA7" s="49">
        <v>210</v>
      </c>
      <c r="AB7" s="85"/>
      <c r="AC7" s="6"/>
      <c r="AD7" s="7"/>
      <c r="AE7" s="7"/>
      <c r="AF7" s="49">
        <v>260</v>
      </c>
      <c r="AG7" s="85"/>
      <c r="AH7" s="5"/>
      <c r="AI7" s="5"/>
      <c r="AJ7" s="5"/>
      <c r="AK7" s="53">
        <v>265</v>
      </c>
    </row>
    <row r="8" spans="2:37" ht="15" customHeight="1" x14ac:dyDescent="0.2">
      <c r="B8" s="147"/>
      <c r="C8" s="135"/>
      <c r="D8" s="145"/>
      <c r="E8" s="143"/>
      <c r="F8" s="139"/>
      <c r="G8" s="149"/>
      <c r="H8" s="152"/>
      <c r="I8" s="154"/>
      <c r="J8" s="37" t="s">
        <v>6</v>
      </c>
      <c r="K8" s="58">
        <f>K7/L7</f>
        <v>4.9090909090909092</v>
      </c>
      <c r="L8" s="59"/>
      <c r="M8" s="81"/>
      <c r="N8" s="64"/>
      <c r="O8" s="74"/>
      <c r="P8" s="69"/>
      <c r="Q8" s="55">
        <f>Q7/Q5</f>
        <v>117</v>
      </c>
      <c r="R8" s="85"/>
      <c r="S8" s="6"/>
      <c r="T8" s="7"/>
      <c r="U8" s="7"/>
      <c r="V8" s="56" t="s">
        <v>28</v>
      </c>
      <c r="W8" s="85"/>
      <c r="X8" s="5"/>
      <c r="Y8" s="5"/>
      <c r="Z8" s="5"/>
      <c r="AA8" s="55">
        <f>AA7/AA5</f>
        <v>210</v>
      </c>
      <c r="AB8" s="85"/>
      <c r="AC8" s="6"/>
      <c r="AD8" s="7"/>
      <c r="AE8" s="7"/>
      <c r="AF8" s="55">
        <f>AF7/AF5</f>
        <v>52</v>
      </c>
      <c r="AG8" s="85"/>
      <c r="AH8" s="5"/>
      <c r="AI8" s="5"/>
      <c r="AJ8" s="5"/>
      <c r="AK8" s="57">
        <f>AK7/AK5</f>
        <v>265</v>
      </c>
    </row>
    <row r="9" spans="2:37" ht="15" customHeight="1" x14ac:dyDescent="0.2">
      <c r="B9" s="146" t="s">
        <v>17</v>
      </c>
      <c r="C9" s="133"/>
      <c r="D9" s="144">
        <v>5</v>
      </c>
      <c r="E9" s="142"/>
      <c r="F9" s="138">
        <v>38</v>
      </c>
      <c r="G9" s="148"/>
      <c r="H9" s="151">
        <v>3200</v>
      </c>
      <c r="I9" s="153"/>
      <c r="J9" s="34" t="str">
        <f>$J$5</f>
        <v>min.</v>
      </c>
      <c r="K9" s="35"/>
      <c r="L9" s="13"/>
      <c r="M9" s="79"/>
      <c r="N9" s="62"/>
      <c r="O9" s="72"/>
      <c r="P9" s="67"/>
      <c r="Q9" s="75">
        <v>4</v>
      </c>
      <c r="R9" s="83">
        <v>0.27621099999999998</v>
      </c>
      <c r="S9" s="62">
        <v>4.5979000000000001</v>
      </c>
      <c r="T9" s="72">
        <f>SQRT(R9^2+S9^2)</f>
        <v>4.60618898076501</v>
      </c>
      <c r="U9" s="67">
        <v>5.99651E-2</v>
      </c>
      <c r="V9" s="47">
        <v>3</v>
      </c>
      <c r="W9" s="83">
        <v>0.32721499999999998</v>
      </c>
      <c r="X9" s="62">
        <v>2.2324099999999998</v>
      </c>
      <c r="Y9" s="72">
        <f>SQRT(W9^2+X9^2)</f>
        <v>2.2562632967641427</v>
      </c>
      <c r="Z9" s="67">
        <v>0.61492500000000005</v>
      </c>
      <c r="AA9" s="47">
        <v>4</v>
      </c>
      <c r="AB9" s="83">
        <v>0.47426000000000001</v>
      </c>
      <c r="AC9" s="62">
        <v>5.1758800000000003</v>
      </c>
      <c r="AD9" s="72">
        <f>SQRT(AB9^2+AC9^2)</f>
        <v>5.1975625366127147</v>
      </c>
      <c r="AE9" s="67">
        <v>9.12467E-2</v>
      </c>
      <c r="AF9" s="47">
        <v>5</v>
      </c>
      <c r="AG9" s="83">
        <v>1.0440199999999999</v>
      </c>
      <c r="AH9" s="62">
        <v>5.2057500000000001</v>
      </c>
      <c r="AI9" s="72">
        <f>SQRT(AG9^2+AH9^2)</f>
        <v>5.3094077657399792</v>
      </c>
      <c r="AJ9" s="67">
        <v>0.196635</v>
      </c>
      <c r="AK9" s="51">
        <v>6</v>
      </c>
    </row>
    <row r="10" spans="2:37" ht="15" customHeight="1" x14ac:dyDescent="0.2">
      <c r="B10" s="147"/>
      <c r="C10" s="135"/>
      <c r="D10" s="145"/>
      <c r="E10" s="143"/>
      <c r="F10" s="139"/>
      <c r="G10" s="149"/>
      <c r="H10" s="152"/>
      <c r="I10" s="154"/>
      <c r="J10" s="37" t="str">
        <f>$J$7</f>
        <v>max.</v>
      </c>
      <c r="K10" s="38">
        <v>285</v>
      </c>
      <c r="L10" s="15">
        <v>126</v>
      </c>
      <c r="M10" s="81"/>
      <c r="N10" s="64"/>
      <c r="O10" s="74"/>
      <c r="P10" s="69"/>
      <c r="Q10" s="76">
        <v>290</v>
      </c>
      <c r="R10" s="85">
        <v>5.3225300000000004</v>
      </c>
      <c r="S10" s="64">
        <v>8.4959799999999994</v>
      </c>
      <c r="T10" s="74">
        <f>SQRT(R10^2+S10^2)</f>
        <v>10.025517530845976</v>
      </c>
      <c r="U10" s="69">
        <v>0.53089799999999998</v>
      </c>
      <c r="V10" s="49">
        <v>295</v>
      </c>
      <c r="W10" s="85">
        <v>5.39872</v>
      </c>
      <c r="X10" s="64">
        <v>6.9233700000000002</v>
      </c>
      <c r="Y10" s="74">
        <f>SQRT(W10^2+X10^2)</f>
        <v>8.7794777632442358</v>
      </c>
      <c r="Z10" s="69">
        <v>0.94558799999999998</v>
      </c>
      <c r="AA10" s="49">
        <v>295</v>
      </c>
      <c r="AB10" s="85">
        <v>5.4397900000000003</v>
      </c>
      <c r="AC10" s="64">
        <v>9.4574099999999994</v>
      </c>
      <c r="AD10" s="74">
        <f>SQRT(AB10^2+AC10^2)</f>
        <v>10.910266685658971</v>
      </c>
      <c r="AE10" s="69">
        <v>0.49859399999999998</v>
      </c>
      <c r="AF10" s="49">
        <v>295</v>
      </c>
      <c r="AG10" s="85">
        <v>5.4541399999999998</v>
      </c>
      <c r="AH10" s="64">
        <v>6.6844099999999997</v>
      </c>
      <c r="AI10" s="74">
        <f>SQRT(AG10^2+AH10^2)</f>
        <v>8.6272232026127611</v>
      </c>
      <c r="AJ10" s="69">
        <v>0.63220100000000001</v>
      </c>
      <c r="AK10" s="53">
        <v>285</v>
      </c>
    </row>
    <row r="11" spans="2:37" ht="15" customHeight="1" x14ac:dyDescent="0.2">
      <c r="B11" s="147"/>
      <c r="C11" s="135"/>
      <c r="D11" s="145"/>
      <c r="E11" s="143"/>
      <c r="F11" s="139"/>
      <c r="G11" s="149"/>
      <c r="H11" s="152"/>
      <c r="I11" s="154"/>
      <c r="J11" s="37" t="str">
        <f>$J$8</f>
        <v>Bereich</v>
      </c>
      <c r="K11" s="58">
        <f>K10/L10</f>
        <v>2.2619047619047619</v>
      </c>
      <c r="L11" s="59"/>
      <c r="M11" s="81"/>
      <c r="N11" s="64"/>
      <c r="O11" s="74"/>
      <c r="P11" s="69"/>
      <c r="Q11" s="55">
        <f>Q10/Q9</f>
        <v>72.5</v>
      </c>
      <c r="R11" s="85"/>
      <c r="S11" s="6"/>
      <c r="T11" s="7"/>
      <c r="U11" s="7"/>
      <c r="V11" s="55">
        <f>V10/V9</f>
        <v>98.333333333333329</v>
      </c>
      <c r="W11" s="85"/>
      <c r="X11" s="5"/>
      <c r="Y11" s="5"/>
      <c r="Z11" s="5"/>
      <c r="AA11" s="55">
        <f>AA10/AA9</f>
        <v>73.75</v>
      </c>
      <c r="AB11" s="85"/>
      <c r="AC11" s="6"/>
      <c r="AD11" s="7"/>
      <c r="AE11" s="7"/>
      <c r="AF11" s="55">
        <f>AF10/AF9</f>
        <v>59</v>
      </c>
      <c r="AG11" s="85"/>
      <c r="AH11" s="5"/>
      <c r="AI11" s="5"/>
      <c r="AJ11" s="5"/>
      <c r="AK11" s="57">
        <f>AK10/AK9</f>
        <v>47.5</v>
      </c>
    </row>
    <row r="12" spans="2:37" ht="15" customHeight="1" x14ac:dyDescent="0.2">
      <c r="B12" s="146" t="s">
        <v>13</v>
      </c>
      <c r="C12" s="133"/>
      <c r="D12" s="144">
        <v>7</v>
      </c>
      <c r="E12" s="142">
        <v>500</v>
      </c>
      <c r="F12" s="138">
        <v>35</v>
      </c>
      <c r="G12" s="148">
        <v>650</v>
      </c>
      <c r="H12" s="151">
        <v>2800</v>
      </c>
      <c r="I12" s="153"/>
      <c r="J12" s="34" t="str">
        <f>$J$5</f>
        <v>min.</v>
      </c>
      <c r="K12" s="35"/>
      <c r="L12" s="13"/>
      <c r="M12" s="79"/>
      <c r="N12" s="62"/>
      <c r="O12" s="72"/>
      <c r="P12" s="67"/>
      <c r="Q12" s="75">
        <v>2</v>
      </c>
      <c r="R12" s="83">
        <v>0.821689</v>
      </c>
      <c r="S12" s="62">
        <v>6.64419</v>
      </c>
      <c r="T12" s="72">
        <f>SQRT(R12^2+S12^2)</f>
        <v>6.6948064623871693</v>
      </c>
      <c r="U12" s="67">
        <v>0.122735</v>
      </c>
      <c r="V12" s="47">
        <v>21</v>
      </c>
      <c r="W12" s="83">
        <v>0.26898899999999998</v>
      </c>
      <c r="X12" s="62">
        <v>2.1655700000000002</v>
      </c>
      <c r="Y12" s="72">
        <f>SQRT(W12^2+X12^2)</f>
        <v>2.1822118382551681</v>
      </c>
      <c r="Z12" s="67">
        <v>0.123264</v>
      </c>
      <c r="AA12" s="47">
        <v>3</v>
      </c>
      <c r="AB12" s="83">
        <v>0.50659500000000002</v>
      </c>
      <c r="AC12" s="62">
        <v>5.71122</v>
      </c>
      <c r="AD12" s="72">
        <f>SQRT(AB12^2+AC12^2)</f>
        <v>5.7336439009084783</v>
      </c>
      <c r="AE12" s="67">
        <v>8.8354799999999997E-2</v>
      </c>
      <c r="AF12" s="47">
        <v>5</v>
      </c>
      <c r="AG12" s="83">
        <v>0.57147800000000004</v>
      </c>
      <c r="AH12" s="62">
        <v>2.6440299999999999</v>
      </c>
      <c r="AI12" s="72">
        <f>SQRT(AG12^2+AH12^2)</f>
        <v>2.7050844248163495</v>
      </c>
      <c r="AJ12" s="67">
        <v>0.21126</v>
      </c>
      <c r="AK12" s="51">
        <v>16</v>
      </c>
    </row>
    <row r="13" spans="2:37" ht="15" customHeight="1" x14ac:dyDescent="0.2">
      <c r="B13" s="147"/>
      <c r="C13" s="135"/>
      <c r="D13" s="145"/>
      <c r="E13" s="143"/>
      <c r="F13" s="139"/>
      <c r="G13" s="149"/>
      <c r="H13" s="152"/>
      <c r="I13" s="154"/>
      <c r="J13" s="37" t="str">
        <f>$J$7</f>
        <v>max.</v>
      </c>
      <c r="K13" s="38">
        <v>179</v>
      </c>
      <c r="L13" s="15">
        <v>66</v>
      </c>
      <c r="M13" s="81"/>
      <c r="N13" s="64"/>
      <c r="O13" s="74"/>
      <c r="P13" s="69"/>
      <c r="Q13" s="76">
        <v>156</v>
      </c>
      <c r="R13" s="85">
        <v>8.1720299999999995</v>
      </c>
      <c r="S13" s="64">
        <v>11.160500000000001</v>
      </c>
      <c r="T13" s="74">
        <f>SQRT(R13^2+S13^2)</f>
        <v>13.832528133746919</v>
      </c>
      <c r="U13" s="69">
        <v>0.590785</v>
      </c>
      <c r="V13" s="49">
        <v>180</v>
      </c>
      <c r="W13" s="85">
        <v>8.2765500000000003</v>
      </c>
      <c r="X13" s="64">
        <v>15.605499999999999</v>
      </c>
      <c r="Y13" s="74">
        <f>SQRT(W13^2+X13^2)</f>
        <v>17.664453293337441</v>
      </c>
      <c r="Z13" s="69">
        <v>0.46854299999999999</v>
      </c>
      <c r="AA13" s="49">
        <v>170</v>
      </c>
      <c r="AB13" s="85">
        <v>5.4397900000000003</v>
      </c>
      <c r="AC13" s="64">
        <v>9.4574099999999994</v>
      </c>
      <c r="AD13" s="74">
        <f>SQRT(AB13^2+AC13^2)</f>
        <v>10.910266685658971</v>
      </c>
      <c r="AE13" s="69">
        <v>0.49859399999999998</v>
      </c>
      <c r="AF13" s="49">
        <v>181</v>
      </c>
      <c r="AG13" s="85">
        <v>8.2556799999999999</v>
      </c>
      <c r="AH13" s="64">
        <v>9.8152500000000007</v>
      </c>
      <c r="AI13" s="74">
        <f>SQRT(AG13^2+AH13^2)</f>
        <v>12.825575418861332</v>
      </c>
      <c r="AJ13" s="69">
        <v>0.64368899999999996</v>
      </c>
      <c r="AK13" s="53">
        <v>200</v>
      </c>
    </row>
    <row r="14" spans="2:37" ht="15" customHeight="1" x14ac:dyDescent="0.2">
      <c r="B14" s="147"/>
      <c r="C14" s="135"/>
      <c r="D14" s="145"/>
      <c r="E14" s="143"/>
      <c r="F14" s="139"/>
      <c r="G14" s="149"/>
      <c r="H14" s="152"/>
      <c r="I14" s="154"/>
      <c r="J14" s="37" t="str">
        <f>$J$8</f>
        <v>Bereich</v>
      </c>
      <c r="K14" s="58">
        <f>K13/L13</f>
        <v>2.7121212121212119</v>
      </c>
      <c r="L14" s="59"/>
      <c r="M14" s="81"/>
      <c r="N14" s="64"/>
      <c r="O14" s="74"/>
      <c r="P14" s="69"/>
      <c r="Q14" s="55">
        <f>Q13/Q12</f>
        <v>78</v>
      </c>
      <c r="R14" s="85"/>
      <c r="S14" s="6"/>
      <c r="T14" s="7"/>
      <c r="U14" s="7"/>
      <c r="V14" s="55">
        <f>V13/V12</f>
        <v>8.5714285714285712</v>
      </c>
      <c r="W14" s="85"/>
      <c r="X14" s="5"/>
      <c r="Y14" s="5"/>
      <c r="Z14" s="5"/>
      <c r="AA14" s="55">
        <f>AA13/AA12</f>
        <v>56.666666666666664</v>
      </c>
      <c r="AB14" s="85"/>
      <c r="AC14" s="6"/>
      <c r="AD14" s="7"/>
      <c r="AE14" s="7"/>
      <c r="AF14" s="55">
        <f>AF13/AF12</f>
        <v>36.200000000000003</v>
      </c>
      <c r="AG14" s="85"/>
      <c r="AH14" s="5"/>
      <c r="AI14" s="5"/>
      <c r="AJ14" s="5"/>
      <c r="AK14" s="57">
        <f>AK13/AK12</f>
        <v>12.5</v>
      </c>
    </row>
    <row r="15" spans="2:37" ht="15" customHeight="1" x14ac:dyDescent="0.2">
      <c r="B15" s="146" t="s">
        <v>14</v>
      </c>
      <c r="C15" s="133"/>
      <c r="D15" s="144">
        <v>5.5</v>
      </c>
      <c r="E15" s="142">
        <v>345</v>
      </c>
      <c r="F15" s="138">
        <v>40</v>
      </c>
      <c r="G15" s="148"/>
      <c r="H15" s="151">
        <v>3000</v>
      </c>
      <c r="I15" s="153"/>
      <c r="J15" s="34" t="str">
        <f>$J$5</f>
        <v>min.</v>
      </c>
      <c r="K15" s="35"/>
      <c r="L15" s="13"/>
      <c r="M15" s="79">
        <v>1.7324999999999999</v>
      </c>
      <c r="N15" s="62">
        <v>5.73123</v>
      </c>
      <c r="O15" s="72">
        <f>SQRT(M15^2+N15^2)</f>
        <v>5.9873661624206687</v>
      </c>
      <c r="P15" s="67">
        <v>0.28935899999999998</v>
      </c>
      <c r="Q15" s="47">
        <v>14</v>
      </c>
      <c r="R15" s="83">
        <v>0.76026300000000002</v>
      </c>
      <c r="S15" s="62">
        <v>8.5732599999999994</v>
      </c>
      <c r="T15" s="72">
        <f>SQRT(R15^2+S15^2)</f>
        <v>8.6069034418174457</v>
      </c>
      <c r="U15" s="67">
        <v>8.8331699999999999E-2</v>
      </c>
      <c r="V15" s="47">
        <v>7</v>
      </c>
      <c r="W15" s="83">
        <v>0.56121399999999999</v>
      </c>
      <c r="X15" s="62">
        <v>4.8983999999999996</v>
      </c>
      <c r="Y15" s="72">
        <f>SQRT(W15^2+X15^2)</f>
        <v>4.9304445756742865</v>
      </c>
      <c r="Z15" s="67">
        <v>0.113826</v>
      </c>
      <c r="AA15" s="47">
        <v>10</v>
      </c>
      <c r="AB15" s="83">
        <v>0.25239600000000001</v>
      </c>
      <c r="AC15" s="62">
        <v>5.8075299999999999</v>
      </c>
      <c r="AD15" s="72">
        <f>SQRT(AB15^2+AC15^2)</f>
        <v>5.8130119939422107</v>
      </c>
      <c r="AE15" s="67">
        <v>4.3419100000000002E-2</v>
      </c>
      <c r="AF15" s="47">
        <v>1</v>
      </c>
      <c r="AG15" s="83">
        <v>6.3630699999999996</v>
      </c>
      <c r="AH15" s="62">
        <v>6.1185400000000003</v>
      </c>
      <c r="AI15" s="72">
        <f>SQRT(AG15^2+AH15^2)</f>
        <v>8.8275246562385767</v>
      </c>
      <c r="AJ15" s="67">
        <v>0.72082199999999996</v>
      </c>
      <c r="AK15" s="51">
        <v>16</v>
      </c>
    </row>
    <row r="16" spans="2:37" ht="15" customHeight="1" x14ac:dyDescent="0.2">
      <c r="B16" s="147"/>
      <c r="C16" s="135"/>
      <c r="D16" s="145"/>
      <c r="E16" s="143"/>
      <c r="F16" s="139"/>
      <c r="G16" s="149"/>
      <c r="H16" s="152"/>
      <c r="I16" s="154"/>
      <c r="J16" s="37" t="str">
        <f>$J$7</f>
        <v>max.</v>
      </c>
      <c r="K16" s="38">
        <v>193</v>
      </c>
      <c r="L16" s="15">
        <v>108</v>
      </c>
      <c r="M16" s="81">
        <v>6.9098899999999999</v>
      </c>
      <c r="N16" s="64">
        <v>6.8689600000000004</v>
      </c>
      <c r="O16" s="74">
        <f>SQRT(M16^2+N16^2)</f>
        <v>9.7431612577078912</v>
      </c>
      <c r="P16" s="69">
        <v>0.70920399999999995</v>
      </c>
      <c r="Q16" s="49">
        <v>199</v>
      </c>
      <c r="R16" s="85">
        <v>6.04216</v>
      </c>
      <c r="S16" s="64">
        <v>6.9838699999999996</v>
      </c>
      <c r="T16" s="74">
        <f>SQRT(R16^2+S16^2)</f>
        <v>9.2348328432354414</v>
      </c>
      <c r="U16" s="69">
        <v>0.65427900000000005</v>
      </c>
      <c r="V16" s="49">
        <v>200</v>
      </c>
      <c r="W16" s="85">
        <v>6.8109299999999999</v>
      </c>
      <c r="X16" s="64">
        <v>10.269600000000001</v>
      </c>
      <c r="Y16" s="74">
        <f>SQRT(W16^2+X16^2)</f>
        <v>12.322883251289042</v>
      </c>
      <c r="Z16" s="69">
        <v>0.552705</v>
      </c>
      <c r="AA16" s="49">
        <v>200</v>
      </c>
      <c r="AB16" s="85">
        <v>6.1405799999999999</v>
      </c>
      <c r="AC16" s="64">
        <v>10.9993</v>
      </c>
      <c r="AD16" s="74">
        <f>SQRT(AB16^2+AC16^2)</f>
        <v>12.597274436416791</v>
      </c>
      <c r="AE16" s="69">
        <v>0.48745300000000003</v>
      </c>
      <c r="AF16" s="49">
        <v>200</v>
      </c>
      <c r="AG16" s="85">
        <v>6.1405799999999999</v>
      </c>
      <c r="AH16" s="64">
        <v>10.9993</v>
      </c>
      <c r="AI16" s="74">
        <f>SQRT(AG16^2+AH16^2)</f>
        <v>12.597274436416791</v>
      </c>
      <c r="AJ16" s="69">
        <v>0.48745300000000003</v>
      </c>
      <c r="AK16" s="53">
        <v>200</v>
      </c>
    </row>
    <row r="17" spans="2:37" ht="15" customHeight="1" x14ac:dyDescent="0.2">
      <c r="B17" s="147"/>
      <c r="C17" s="135"/>
      <c r="D17" s="145"/>
      <c r="E17" s="143"/>
      <c r="F17" s="139"/>
      <c r="G17" s="149"/>
      <c r="H17" s="152"/>
      <c r="I17" s="154"/>
      <c r="J17" s="37" t="str">
        <f>$J$8</f>
        <v>Bereich</v>
      </c>
      <c r="K17" s="58">
        <f>K16/L16</f>
        <v>1.787037037037037</v>
      </c>
      <c r="L17" s="59"/>
      <c r="M17" s="81"/>
      <c r="N17" s="64"/>
      <c r="O17" s="74"/>
      <c r="P17" s="69"/>
      <c r="Q17" s="55">
        <f>Q16/Q15</f>
        <v>14.214285714285714</v>
      </c>
      <c r="R17" s="85"/>
      <c r="S17" s="6"/>
      <c r="T17" s="7"/>
      <c r="U17" s="7"/>
      <c r="V17" s="55">
        <f>V16/V15</f>
        <v>28.571428571428573</v>
      </c>
      <c r="W17" s="85"/>
      <c r="X17" s="5"/>
      <c r="Y17" s="5"/>
      <c r="Z17" s="5"/>
      <c r="AA17" s="55">
        <f>AA16/AA15</f>
        <v>20</v>
      </c>
      <c r="AB17" s="85"/>
      <c r="AC17" s="6"/>
      <c r="AD17" s="7"/>
      <c r="AE17" s="7"/>
      <c r="AF17" s="55">
        <f>AF16/AF15</f>
        <v>200</v>
      </c>
      <c r="AG17" s="85"/>
      <c r="AH17" s="5"/>
      <c r="AI17" s="5"/>
      <c r="AJ17" s="5"/>
      <c r="AK17" s="57">
        <f>AK16/AK15</f>
        <v>12.5</v>
      </c>
    </row>
    <row r="18" spans="2:37" ht="15" customHeight="1" x14ac:dyDescent="0.2">
      <c r="B18" s="146" t="s">
        <v>21</v>
      </c>
      <c r="C18" s="133"/>
      <c r="D18" s="144">
        <v>6</v>
      </c>
      <c r="E18" s="142"/>
      <c r="F18" s="138">
        <v>38</v>
      </c>
      <c r="G18" s="148"/>
      <c r="H18" s="151" t="s">
        <v>22</v>
      </c>
      <c r="I18" s="153"/>
      <c r="J18" s="34" t="str">
        <f>$J$5</f>
        <v>min.</v>
      </c>
      <c r="K18" s="35"/>
      <c r="L18" s="13"/>
      <c r="M18" s="79">
        <v>1.0940000000000001</v>
      </c>
      <c r="N18" s="62">
        <v>5.0751499999999998</v>
      </c>
      <c r="O18" s="72">
        <f>SQRT(M18^2+N18^2)</f>
        <v>5.1917225968362368</v>
      </c>
      <c r="P18" s="67">
        <v>0.21071999999999999</v>
      </c>
      <c r="Q18" s="47">
        <v>15</v>
      </c>
      <c r="R18" s="83">
        <v>9.6722200000000005E-3</v>
      </c>
      <c r="S18" s="62">
        <v>3.1076800000000002</v>
      </c>
      <c r="T18" s="72">
        <f>SQRT(R18^2+S18^2)</f>
        <v>3.1076950516805426</v>
      </c>
      <c r="U18" s="67">
        <v>3.1123499999999998E-3</v>
      </c>
      <c r="V18" s="47">
        <v>0</v>
      </c>
      <c r="W18" s="83">
        <v>0.157306</v>
      </c>
      <c r="X18" s="62">
        <v>0.160112</v>
      </c>
      <c r="Y18" s="72">
        <f>SQRT(W18^2+X18^2)</f>
        <v>0.22445719008309803</v>
      </c>
      <c r="Z18" s="67">
        <v>0.70082999999999995</v>
      </c>
      <c r="AA18" s="47">
        <v>10</v>
      </c>
      <c r="AB18" s="83">
        <v>0.25239600000000001</v>
      </c>
      <c r="AC18" s="62">
        <v>5.8075299999999999</v>
      </c>
      <c r="AD18" s="72">
        <f>SQRT(AB18^2+AC18^2)</f>
        <v>5.8130119939422107</v>
      </c>
      <c r="AE18" s="67">
        <v>4.3419100000000002E-2</v>
      </c>
      <c r="AF18" s="47">
        <v>0</v>
      </c>
      <c r="AG18" s="83">
        <v>0.81590099999999999</v>
      </c>
      <c r="AH18" s="62">
        <v>1.54617</v>
      </c>
      <c r="AI18" s="72">
        <f>SQRT(AG18^2+AH18^2)</f>
        <v>1.7482380017323158</v>
      </c>
      <c r="AJ18" s="67">
        <v>0.4667</v>
      </c>
      <c r="AK18" s="51">
        <v>26</v>
      </c>
    </row>
    <row r="19" spans="2:37" ht="15" customHeight="1" x14ac:dyDescent="0.2">
      <c r="B19" s="147"/>
      <c r="C19" s="134"/>
      <c r="D19" s="145"/>
      <c r="E19" s="143"/>
      <c r="F19" s="139"/>
      <c r="G19" s="149"/>
      <c r="H19" s="152"/>
      <c r="I19" s="154"/>
      <c r="J19" s="33" t="s">
        <v>29</v>
      </c>
      <c r="K19" s="36"/>
      <c r="L19" s="14"/>
      <c r="M19" s="82"/>
      <c r="N19" s="64"/>
      <c r="O19" s="74"/>
      <c r="P19" s="69"/>
      <c r="Q19" s="48"/>
      <c r="R19" s="85">
        <v>1.23963</v>
      </c>
      <c r="S19" s="64">
        <v>4.4710099999999997</v>
      </c>
      <c r="T19" s="74">
        <f>SQRT(R19^2+S19^2)</f>
        <v>4.6396781092011112</v>
      </c>
      <c r="U19" s="69">
        <v>0.26717999999999997</v>
      </c>
      <c r="V19" s="48">
        <v>40</v>
      </c>
      <c r="W19" s="85"/>
      <c r="X19" s="64"/>
      <c r="Y19" s="74"/>
      <c r="Z19" s="69"/>
      <c r="AA19" s="48"/>
      <c r="AB19" s="85"/>
      <c r="AC19" s="64"/>
      <c r="AD19" s="74"/>
      <c r="AE19" s="69"/>
      <c r="AF19" s="48"/>
      <c r="AG19" s="85"/>
      <c r="AH19" s="64"/>
      <c r="AI19" s="74"/>
      <c r="AJ19" s="69"/>
      <c r="AK19" s="52"/>
    </row>
    <row r="20" spans="2:37" ht="15" customHeight="1" x14ac:dyDescent="0.2">
      <c r="B20" s="147"/>
      <c r="C20" s="135"/>
      <c r="D20" s="145"/>
      <c r="E20" s="143"/>
      <c r="F20" s="139"/>
      <c r="G20" s="149"/>
      <c r="H20" s="152"/>
      <c r="I20" s="154"/>
      <c r="J20" s="37" t="str">
        <f>$J$7</f>
        <v>max.</v>
      </c>
      <c r="K20" s="54">
        <v>160</v>
      </c>
      <c r="L20" s="15">
        <v>70</v>
      </c>
      <c r="M20" s="82">
        <v>6.9591200000000004</v>
      </c>
      <c r="N20" s="64">
        <v>5.3418999999999999</v>
      </c>
      <c r="O20" s="74">
        <f>SQRT(M20^2+N20^2)</f>
        <v>8.7729839156583438</v>
      </c>
      <c r="P20" s="69">
        <v>0.79324399999999995</v>
      </c>
      <c r="Q20" s="49">
        <v>102</v>
      </c>
      <c r="R20" s="85">
        <v>6.04216</v>
      </c>
      <c r="S20" s="64">
        <v>6.9838699999999996</v>
      </c>
      <c r="T20" s="74">
        <f>SQRT(R20^2+S20^2)</f>
        <v>9.2348328432354414</v>
      </c>
      <c r="U20" s="69">
        <v>0.65427900000000005</v>
      </c>
      <c r="V20" s="49">
        <v>160</v>
      </c>
      <c r="W20" s="85">
        <v>3.9246599999999998</v>
      </c>
      <c r="X20" s="64">
        <v>3.6485500000000002</v>
      </c>
      <c r="Y20" s="74">
        <f>SQRT(W20^2+X20^2)</f>
        <v>5.3586260569384763</v>
      </c>
      <c r="Z20" s="69">
        <v>0.73240099999999997</v>
      </c>
      <c r="AA20" s="49">
        <v>102</v>
      </c>
      <c r="AB20" s="85">
        <v>6.2481099999999996</v>
      </c>
      <c r="AC20" s="64">
        <v>5.7456100000000001</v>
      </c>
      <c r="AD20" s="74">
        <f>SQRT(AB20^2+AC20^2)</f>
        <v>8.4882809121871077</v>
      </c>
      <c r="AE20" s="69">
        <v>0.73608700000000005</v>
      </c>
      <c r="AF20" s="49">
        <v>160</v>
      </c>
      <c r="AG20" s="85">
        <v>6.1828500000000002</v>
      </c>
      <c r="AH20" s="64">
        <v>2.7565300000000001</v>
      </c>
      <c r="AI20" s="74">
        <f>SQRT(AG20^2+AH20^2)</f>
        <v>6.7694971573522356</v>
      </c>
      <c r="AJ20" s="69">
        <v>0.91334000000000004</v>
      </c>
      <c r="AK20" s="53">
        <v>156</v>
      </c>
    </row>
    <row r="21" spans="2:37" ht="15" customHeight="1" x14ac:dyDescent="0.2">
      <c r="B21" s="147"/>
      <c r="C21" s="135"/>
      <c r="D21" s="145"/>
      <c r="E21" s="143"/>
      <c r="F21" s="139"/>
      <c r="G21" s="149"/>
      <c r="H21" s="152"/>
      <c r="I21" s="154"/>
      <c r="J21" s="37" t="str">
        <f>$J$8</f>
        <v>Bereich</v>
      </c>
      <c r="K21" s="58">
        <f>K20/L20</f>
        <v>2.2857142857142856</v>
      </c>
      <c r="L21" s="59"/>
      <c r="M21" s="81"/>
      <c r="N21" s="64"/>
      <c r="O21" s="74"/>
      <c r="P21" s="69"/>
      <c r="Q21" s="55">
        <f>Q20/Q18</f>
        <v>6.8</v>
      </c>
      <c r="R21" s="85"/>
      <c r="S21" s="6"/>
      <c r="T21" s="7"/>
      <c r="U21" s="7"/>
      <c r="V21" s="56" t="s">
        <v>28</v>
      </c>
      <c r="W21" s="85"/>
      <c r="X21" s="5"/>
      <c r="Y21" s="5"/>
      <c r="Z21" s="5"/>
      <c r="AA21" s="55">
        <f>AA20/AA18</f>
        <v>10.199999999999999</v>
      </c>
      <c r="AB21" s="85"/>
      <c r="AC21" s="6"/>
      <c r="AD21" s="7"/>
      <c r="AE21" s="7"/>
      <c r="AF21" s="56" t="s">
        <v>28</v>
      </c>
      <c r="AG21" s="85"/>
      <c r="AH21" s="5"/>
      <c r="AI21" s="5"/>
      <c r="AJ21" s="5"/>
      <c r="AK21" s="57">
        <f>AK20/AK18</f>
        <v>6</v>
      </c>
    </row>
    <row r="22" spans="2:37" ht="15" customHeight="1" x14ac:dyDescent="0.2">
      <c r="B22" s="146" t="s">
        <v>23</v>
      </c>
      <c r="C22" s="133"/>
      <c r="D22" s="144">
        <v>6</v>
      </c>
      <c r="E22" s="142">
        <v>290</v>
      </c>
      <c r="F22" s="138">
        <v>60</v>
      </c>
      <c r="G22" s="148"/>
      <c r="H22" s="151">
        <v>3200</v>
      </c>
      <c r="I22" s="153">
        <v>85</v>
      </c>
      <c r="J22" s="34" t="str">
        <f>$J$5</f>
        <v>min.</v>
      </c>
      <c r="K22" s="35"/>
      <c r="L22" s="13"/>
      <c r="M22" s="79">
        <v>1.3670899999999999</v>
      </c>
      <c r="N22" s="62">
        <v>2.7482199999999999</v>
      </c>
      <c r="O22" s="72">
        <f>SQRT(M22^2+N22^2)</f>
        <v>3.0694703511355179</v>
      </c>
      <c r="P22" s="67">
        <v>0.445382</v>
      </c>
      <c r="Q22" s="47">
        <v>19</v>
      </c>
      <c r="R22" s="83">
        <v>0.42756300000000003</v>
      </c>
      <c r="S22" s="62">
        <v>4.9513199999999999</v>
      </c>
      <c r="T22" s="72">
        <f>SQRT(R22^2+S22^2)</f>
        <v>4.9697464584593245</v>
      </c>
      <c r="U22" s="67">
        <v>8.6033100000000001E-2</v>
      </c>
      <c r="V22" s="47">
        <v>18</v>
      </c>
      <c r="W22" s="83">
        <v>0.46404800000000002</v>
      </c>
      <c r="X22" s="62">
        <v>2.2773599999999998</v>
      </c>
      <c r="Y22" s="72">
        <f>SQRT(W22^2+X22^2)</f>
        <v>2.3241577218218215</v>
      </c>
      <c r="Z22" s="67">
        <v>0.19966300000000001</v>
      </c>
      <c r="AA22" s="47">
        <v>16</v>
      </c>
      <c r="AB22" s="83">
        <v>0.23705499999999999</v>
      </c>
      <c r="AC22" s="62">
        <v>4.63009</v>
      </c>
      <c r="AD22" s="72">
        <f>SQRT(AB22^2+AC22^2)</f>
        <v>4.6361544928016585</v>
      </c>
      <c r="AE22" s="67">
        <v>5.1131900000000001E-2</v>
      </c>
      <c r="AF22" s="47">
        <v>5</v>
      </c>
      <c r="AG22" s="83">
        <v>1.0530299999999999</v>
      </c>
      <c r="AH22" s="62">
        <v>2.9619399999999998</v>
      </c>
      <c r="AI22" s="72">
        <f>SQRT(AG22^2+AH22^2)</f>
        <v>3.1435586115897376</v>
      </c>
      <c r="AJ22" s="67">
        <v>0.33498</v>
      </c>
      <c r="AK22" s="51">
        <v>34</v>
      </c>
    </row>
    <row r="23" spans="2:37" ht="15" customHeight="1" x14ac:dyDescent="0.2">
      <c r="B23" s="147"/>
      <c r="C23" s="135"/>
      <c r="D23" s="145"/>
      <c r="E23" s="143"/>
      <c r="F23" s="139"/>
      <c r="G23" s="149"/>
      <c r="H23" s="152"/>
      <c r="I23" s="154"/>
      <c r="J23" s="37" t="str">
        <f>$J$7</f>
        <v>max.</v>
      </c>
      <c r="K23" s="38">
        <v>130</v>
      </c>
      <c r="L23" s="15">
        <v>54</v>
      </c>
      <c r="M23" s="82">
        <v>3.4916200000000002</v>
      </c>
      <c r="N23" s="64">
        <v>2.14174</v>
      </c>
      <c r="O23" s="74">
        <f>SQRT(M23^2+N23^2)</f>
        <v>4.0961519078276387</v>
      </c>
      <c r="P23" s="69">
        <v>0.85241500000000003</v>
      </c>
      <c r="Q23" s="49">
        <v>95</v>
      </c>
      <c r="R23" s="85">
        <v>3.9662199999999999</v>
      </c>
      <c r="S23" s="64">
        <v>4.4505499999999998</v>
      </c>
      <c r="T23" s="74">
        <f>SQRT(R23^2+S23^2)</f>
        <v>5.9614005393783094</v>
      </c>
      <c r="U23" s="69">
        <v>0.66531700000000005</v>
      </c>
      <c r="V23" s="49">
        <v>132</v>
      </c>
      <c r="W23" s="85">
        <v>3.35324</v>
      </c>
      <c r="X23" s="64">
        <v>2.2082000000000002</v>
      </c>
      <c r="Y23" s="74">
        <f>SQRT(W23^2+X23^2)</f>
        <v>4.0150175264374628</v>
      </c>
      <c r="Z23" s="69">
        <v>0.835175</v>
      </c>
      <c r="AA23" s="49">
        <v>107</v>
      </c>
      <c r="AB23" s="85">
        <v>4.1323299999999996</v>
      </c>
      <c r="AC23" s="64">
        <v>5.9452800000000003</v>
      </c>
      <c r="AD23" s="74">
        <f>SQRT(AB23^2+AC23^2)</f>
        <v>7.2403387702026762</v>
      </c>
      <c r="AE23" s="69">
        <v>0.57073700000000005</v>
      </c>
      <c r="AF23" s="49">
        <v>134</v>
      </c>
      <c r="AG23" s="85">
        <v>3.9954200000000002</v>
      </c>
      <c r="AH23" s="64">
        <v>2.3312900000000001</v>
      </c>
      <c r="AI23" s="74">
        <f>SQRT(AG23^2+AH23^2)</f>
        <v>4.6258290111611347</v>
      </c>
      <c r="AJ23" s="69">
        <v>0.86372000000000004</v>
      </c>
      <c r="AK23" s="53">
        <v>127</v>
      </c>
    </row>
    <row r="24" spans="2:37" ht="15" customHeight="1" x14ac:dyDescent="0.2">
      <c r="B24" s="147"/>
      <c r="C24" s="135"/>
      <c r="D24" s="145"/>
      <c r="E24" s="143"/>
      <c r="F24" s="139"/>
      <c r="G24" s="149"/>
      <c r="H24" s="152"/>
      <c r="I24" s="154"/>
      <c r="J24" s="37" t="str">
        <f>$J$8</f>
        <v>Bereich</v>
      </c>
      <c r="K24" s="58">
        <f>K23/L23</f>
        <v>2.4074074074074074</v>
      </c>
      <c r="L24" s="59"/>
      <c r="M24" s="81"/>
      <c r="N24" s="64"/>
      <c r="O24" s="74"/>
      <c r="P24" s="69"/>
      <c r="Q24" s="55">
        <f>Q23/Q22</f>
        <v>5</v>
      </c>
      <c r="R24" s="85"/>
      <c r="S24" s="6"/>
      <c r="T24" s="7"/>
      <c r="U24" s="7"/>
      <c r="V24" s="55">
        <f>V23/V22</f>
        <v>7.333333333333333</v>
      </c>
      <c r="W24" s="85"/>
      <c r="X24" s="5"/>
      <c r="Y24" s="5"/>
      <c r="Z24" s="5"/>
      <c r="AA24" s="55">
        <f>AA23/AA22</f>
        <v>6.6875</v>
      </c>
      <c r="AB24" s="85"/>
      <c r="AC24" s="6"/>
      <c r="AD24" s="7"/>
      <c r="AE24" s="7"/>
      <c r="AF24" s="55">
        <f>AF23/AF22</f>
        <v>26.8</v>
      </c>
      <c r="AG24" s="85"/>
      <c r="AH24" s="5"/>
      <c r="AI24" s="5"/>
      <c r="AJ24" s="5"/>
      <c r="AK24" s="57">
        <f>AK23/AK22</f>
        <v>3.7352941176470589</v>
      </c>
    </row>
    <row r="25" spans="2:37" ht="15" customHeight="1" x14ac:dyDescent="0.2">
      <c r="B25" s="146" t="s">
        <v>24</v>
      </c>
      <c r="C25" s="133"/>
      <c r="D25" s="144">
        <v>5.3</v>
      </c>
      <c r="E25" s="142">
        <v>410</v>
      </c>
      <c r="F25" s="138">
        <v>70</v>
      </c>
      <c r="G25" s="148"/>
      <c r="H25" s="151">
        <v>2700</v>
      </c>
      <c r="I25" s="153">
        <v>83</v>
      </c>
      <c r="J25" s="34" t="str">
        <f>$J$5</f>
        <v>min.</v>
      </c>
      <c r="K25" s="35"/>
      <c r="L25" s="13"/>
      <c r="M25" s="79">
        <v>1.4607699999999999</v>
      </c>
      <c r="N25" s="62">
        <v>2.6930499999999999</v>
      </c>
      <c r="O25" s="72">
        <f>SQRT(M25^2+N25^2)</f>
        <v>3.0637178876978863</v>
      </c>
      <c r="P25" s="67">
        <v>0.47679700000000003</v>
      </c>
      <c r="Q25" s="47">
        <v>9</v>
      </c>
      <c r="R25" s="83">
        <v>0.41682200000000003</v>
      </c>
      <c r="S25" s="62">
        <v>4.7377700000000003</v>
      </c>
      <c r="T25" s="72">
        <f>SQRT(R25^2+S25^2)</f>
        <v>4.7560703477328845</v>
      </c>
      <c r="U25" s="67">
        <v>8.7640099999999999E-2</v>
      </c>
      <c r="V25" s="47">
        <v>10</v>
      </c>
      <c r="W25" s="83">
        <v>0.43336799999999998</v>
      </c>
      <c r="X25" s="62">
        <v>1.93483</v>
      </c>
      <c r="Y25" s="72">
        <f>SQRT(W25^2+X25^2)</f>
        <v>1.9827695156835552</v>
      </c>
      <c r="Z25" s="67">
        <v>0.21856700000000001</v>
      </c>
      <c r="AA25" s="47">
        <v>6</v>
      </c>
      <c r="AB25" s="83">
        <v>0.200379</v>
      </c>
      <c r="AC25" s="62">
        <v>4.6697600000000001</v>
      </c>
      <c r="AD25" s="72">
        <f>SQRT(AB25^2+AC25^2)</f>
        <v>4.6740571456969802</v>
      </c>
      <c r="AE25" s="67">
        <v>4.2870499999999999E-2</v>
      </c>
      <c r="AF25" s="47">
        <v>1</v>
      </c>
      <c r="AG25" s="83">
        <v>1.11615</v>
      </c>
      <c r="AH25" s="62">
        <v>2.8676200000000001</v>
      </c>
      <c r="AI25" s="72">
        <f>SQRT(AG25^2+AH25^2)</f>
        <v>3.0771797618761241</v>
      </c>
      <c r="AJ25" s="67">
        <v>0.36271799999999998</v>
      </c>
      <c r="AK25" s="51">
        <v>19</v>
      </c>
    </row>
    <row r="26" spans="2:37" ht="15" customHeight="1" x14ac:dyDescent="0.2">
      <c r="B26" s="147"/>
      <c r="C26" s="135"/>
      <c r="D26" s="145"/>
      <c r="E26" s="143"/>
      <c r="F26" s="139"/>
      <c r="G26" s="149"/>
      <c r="H26" s="152"/>
      <c r="I26" s="154"/>
      <c r="J26" s="37" t="str">
        <f>$J$7</f>
        <v>max.</v>
      </c>
      <c r="K26" s="38">
        <v>108</v>
      </c>
      <c r="L26" s="15">
        <v>72</v>
      </c>
      <c r="M26" s="82">
        <v>5.1163100000000004</v>
      </c>
      <c r="N26" s="64">
        <v>1.7175499999999999</v>
      </c>
      <c r="O26" s="74">
        <f>SQRT(M26^2+N26^2)</f>
        <v>5.3969070789295603</v>
      </c>
      <c r="P26" s="69">
        <v>0.94800799999999996</v>
      </c>
      <c r="Q26" s="49">
        <v>88</v>
      </c>
      <c r="R26" s="85">
        <v>5.5753000000000004</v>
      </c>
      <c r="S26" s="64">
        <v>4.0173899999999998</v>
      </c>
      <c r="T26" s="74">
        <f>SQRT(R26^2+S26^2)</f>
        <v>6.8719278592037041</v>
      </c>
      <c r="U26" s="69">
        <v>0.81131500000000001</v>
      </c>
      <c r="V26" s="49">
        <v>110</v>
      </c>
      <c r="W26" s="85">
        <v>4.7462</v>
      </c>
      <c r="X26" s="64">
        <v>1.9512700000000001</v>
      </c>
      <c r="Y26" s="74">
        <f>SQRT(W26^2+X26^2)</f>
        <v>5.1316536372693742</v>
      </c>
      <c r="Z26" s="69">
        <v>0.92488700000000001</v>
      </c>
      <c r="AA26" s="49">
        <v>94</v>
      </c>
      <c r="AB26" s="85">
        <v>5.6293699999999998</v>
      </c>
      <c r="AC26" s="64">
        <v>5.62547</v>
      </c>
      <c r="AD26" s="74">
        <f>SQRT(AB26^2+AC26^2)</f>
        <v>7.9583741629682123</v>
      </c>
      <c r="AE26" s="69">
        <v>0.70735199999999998</v>
      </c>
      <c r="AF26" s="49">
        <v>105</v>
      </c>
      <c r="AG26" s="85">
        <v>5.4654400000000001</v>
      </c>
      <c r="AH26" s="64">
        <v>1.75424</v>
      </c>
      <c r="AI26" s="74">
        <f>SQRT(AG26^2+AH26^2)</f>
        <v>5.740069021466554</v>
      </c>
      <c r="AJ26" s="69">
        <v>0.952156</v>
      </c>
      <c r="AK26" s="53">
        <v>102</v>
      </c>
    </row>
    <row r="27" spans="2:37" ht="15" customHeight="1" x14ac:dyDescent="0.2">
      <c r="B27" s="147"/>
      <c r="C27" s="135"/>
      <c r="D27" s="145"/>
      <c r="E27" s="143"/>
      <c r="F27" s="139"/>
      <c r="G27" s="149"/>
      <c r="H27" s="152"/>
      <c r="I27" s="154"/>
      <c r="J27" s="37" t="str">
        <f>$J$8</f>
        <v>Bereich</v>
      </c>
      <c r="K27" s="58">
        <f>K26/L26</f>
        <v>1.5</v>
      </c>
      <c r="L27" s="59"/>
      <c r="M27" s="81"/>
      <c r="N27" s="64"/>
      <c r="O27" s="74"/>
      <c r="P27" s="69"/>
      <c r="Q27" s="55">
        <f>Q26/Q25</f>
        <v>9.7777777777777786</v>
      </c>
      <c r="R27" s="85"/>
      <c r="S27" s="6"/>
      <c r="T27" s="7"/>
      <c r="U27" s="7"/>
      <c r="V27" s="55">
        <f>V26/V25</f>
        <v>11</v>
      </c>
      <c r="W27" s="85"/>
      <c r="X27" s="5"/>
      <c r="Y27" s="5"/>
      <c r="Z27" s="5"/>
      <c r="AA27" s="55">
        <f>AA26/AA25</f>
        <v>15.666666666666666</v>
      </c>
      <c r="AB27" s="85"/>
      <c r="AC27" s="6"/>
      <c r="AD27" s="7"/>
      <c r="AE27" s="7"/>
      <c r="AF27" s="55">
        <f>AF26/AF25</f>
        <v>105</v>
      </c>
      <c r="AG27" s="85"/>
      <c r="AH27" s="5"/>
      <c r="AI27" s="5"/>
      <c r="AJ27" s="5"/>
      <c r="AK27" s="57">
        <f>AK26/AK25</f>
        <v>5.3684210526315788</v>
      </c>
    </row>
    <row r="28" spans="2:37" ht="15" customHeight="1" x14ac:dyDescent="0.2">
      <c r="B28" s="146" t="s">
        <v>25</v>
      </c>
      <c r="C28" s="133"/>
      <c r="D28" s="144">
        <v>5</v>
      </c>
      <c r="E28" s="142">
        <v>340</v>
      </c>
      <c r="F28" s="138">
        <v>140</v>
      </c>
      <c r="G28" s="148"/>
      <c r="H28" s="151">
        <v>2800</v>
      </c>
      <c r="I28" s="153">
        <v>85</v>
      </c>
      <c r="J28" s="34" t="str">
        <f>$J$5</f>
        <v>min.</v>
      </c>
      <c r="K28" s="35"/>
      <c r="L28" s="13"/>
      <c r="M28" s="79">
        <v>1.39845</v>
      </c>
      <c r="N28" s="62">
        <v>2.8442099999999999</v>
      </c>
      <c r="O28" s="72">
        <f>SQRT(M28^2+N28^2)</f>
        <v>3.1694152341717547</v>
      </c>
      <c r="P28" s="67">
        <v>0.44123200000000001</v>
      </c>
      <c r="Q28" s="47">
        <v>6</v>
      </c>
      <c r="R28" s="83">
        <v>0.432614</v>
      </c>
      <c r="S28" s="62">
        <v>4.9463200000000001</v>
      </c>
      <c r="T28" s="72">
        <f>SQRT(R28^2+S28^2)</f>
        <v>4.9652025553240025</v>
      </c>
      <c r="U28" s="67">
        <v>8.7129100000000001E-2</v>
      </c>
      <c r="V28" s="47">
        <v>7</v>
      </c>
      <c r="W28" s="83">
        <v>0.49921100000000002</v>
      </c>
      <c r="X28" s="62">
        <v>2.3484600000000002</v>
      </c>
      <c r="Y28" s="72">
        <f>SQRT(W28^2+X28^2)</f>
        <v>2.4009323176884849</v>
      </c>
      <c r="Z28" s="67">
        <v>0.207924</v>
      </c>
      <c r="AA28" s="47">
        <v>6</v>
      </c>
      <c r="AB28" s="83">
        <v>0.240482</v>
      </c>
      <c r="AC28" s="62">
        <v>4.6590699999999998</v>
      </c>
      <c r="AD28" s="72">
        <f>SQRT(AB28^2+AC28^2)</f>
        <v>4.6652722168405134</v>
      </c>
      <c r="AE28" s="67">
        <v>5.1547200000000001E-2</v>
      </c>
      <c r="AF28" s="47">
        <v>3</v>
      </c>
      <c r="AG28" s="83">
        <v>1.07839</v>
      </c>
      <c r="AH28" s="62">
        <v>3.0324800000000001</v>
      </c>
      <c r="AI28" s="72">
        <f>SQRT(AG28^2+AH28^2)</f>
        <v>3.2185182836982613</v>
      </c>
      <c r="AJ28" s="67">
        <v>0.33505800000000002</v>
      </c>
      <c r="AK28" s="51">
        <v>12</v>
      </c>
    </row>
    <row r="29" spans="2:37" ht="15" customHeight="1" x14ac:dyDescent="0.2">
      <c r="B29" s="147"/>
      <c r="C29" s="135"/>
      <c r="D29" s="145"/>
      <c r="E29" s="143"/>
      <c r="F29" s="139"/>
      <c r="G29" s="149"/>
      <c r="H29" s="152"/>
      <c r="I29" s="154"/>
      <c r="J29" s="37" t="str">
        <f>$J$7</f>
        <v>max.</v>
      </c>
      <c r="K29" s="38">
        <v>47</v>
      </c>
      <c r="L29" s="15">
        <v>38</v>
      </c>
      <c r="M29" s="82">
        <v>3.9295900000000001</v>
      </c>
      <c r="N29" s="64">
        <v>2.2032699999999998</v>
      </c>
      <c r="O29" s="74">
        <f>SQRT(M29^2+N29^2)</f>
        <v>4.505116675625616</v>
      </c>
      <c r="P29" s="69">
        <v>0.872251</v>
      </c>
      <c r="Q29" s="49">
        <v>35</v>
      </c>
      <c r="R29" s="85">
        <v>4.2342899999999997</v>
      </c>
      <c r="S29" s="64">
        <v>4.4240500000000003</v>
      </c>
      <c r="T29" s="74">
        <f>SQRT(R29^2+S29^2)</f>
        <v>6.1238411317244346</v>
      </c>
      <c r="U29" s="69">
        <v>0.69144300000000003</v>
      </c>
      <c r="V29" s="49">
        <v>46</v>
      </c>
      <c r="W29" s="85">
        <v>3.7272699999999999</v>
      </c>
      <c r="X29" s="64">
        <v>2.23705</v>
      </c>
      <c r="Y29" s="74">
        <f>SQRT(W29^2+X29^2)</f>
        <v>4.3470604269322042</v>
      </c>
      <c r="Z29" s="69">
        <v>0.85742300000000005</v>
      </c>
      <c r="AA29" s="49">
        <v>40</v>
      </c>
      <c r="AB29" s="85">
        <v>4.4147400000000001</v>
      </c>
      <c r="AC29" s="64">
        <v>5.9602500000000003</v>
      </c>
      <c r="AD29" s="74">
        <f>SQRT(AB29^2+AC29^2)</f>
        <v>7.4171766414249563</v>
      </c>
      <c r="AE29" s="69">
        <v>0.59520399999999996</v>
      </c>
      <c r="AF29" s="49">
        <v>47</v>
      </c>
      <c r="AG29" s="85">
        <v>5.81426</v>
      </c>
      <c r="AH29" s="64">
        <v>6.7608300000000003</v>
      </c>
      <c r="AI29" s="74">
        <f>SQRT(AG29^2+AH29^2)</f>
        <v>8.9170870600493757</v>
      </c>
      <c r="AJ29" s="69">
        <v>0.65203599999999995</v>
      </c>
      <c r="AK29" s="53">
        <v>44</v>
      </c>
    </row>
    <row r="30" spans="2:37" ht="15" customHeight="1" x14ac:dyDescent="0.2">
      <c r="B30" s="147"/>
      <c r="C30" s="135"/>
      <c r="D30" s="145"/>
      <c r="E30" s="143"/>
      <c r="F30" s="139"/>
      <c r="G30" s="149"/>
      <c r="H30" s="152"/>
      <c r="I30" s="154"/>
      <c r="J30" s="37" t="str">
        <f>$J$8</f>
        <v>Bereich</v>
      </c>
      <c r="K30" s="58">
        <f>K29/L29</f>
        <v>1.236842105263158</v>
      </c>
      <c r="L30" s="59"/>
      <c r="M30" s="81"/>
      <c r="N30" s="64"/>
      <c r="O30" s="74"/>
      <c r="P30" s="69"/>
      <c r="Q30" s="55">
        <f>Q29/Q28</f>
        <v>5.833333333333333</v>
      </c>
      <c r="R30" s="85"/>
      <c r="S30" s="6"/>
      <c r="T30" s="7"/>
      <c r="U30" s="7"/>
      <c r="V30" s="55">
        <f>V29/V28</f>
        <v>6.5714285714285712</v>
      </c>
      <c r="W30" s="85"/>
      <c r="X30" s="5"/>
      <c r="Y30" s="5"/>
      <c r="Z30" s="5"/>
      <c r="AA30" s="55">
        <f>AA29/AA28</f>
        <v>6.666666666666667</v>
      </c>
      <c r="AB30" s="85"/>
      <c r="AC30" s="6"/>
      <c r="AD30" s="7"/>
      <c r="AE30" s="7"/>
      <c r="AF30" s="55">
        <f>AF29/AF28</f>
        <v>15.666666666666666</v>
      </c>
      <c r="AG30" s="85"/>
      <c r="AH30" s="5"/>
      <c r="AI30" s="5"/>
      <c r="AJ30" s="5"/>
      <c r="AK30" s="57">
        <f>AK29/AK28</f>
        <v>3.6666666666666665</v>
      </c>
    </row>
    <row r="31" spans="2:37" ht="15" customHeight="1" x14ac:dyDescent="0.2">
      <c r="B31" s="146" t="s">
        <v>26</v>
      </c>
      <c r="C31" s="133"/>
      <c r="D31" s="144">
        <v>5.5</v>
      </c>
      <c r="E31" s="142">
        <v>345</v>
      </c>
      <c r="F31" s="138">
        <v>36</v>
      </c>
      <c r="G31" s="148">
        <v>700</v>
      </c>
      <c r="H31" s="151">
        <v>3000</v>
      </c>
      <c r="I31" s="153">
        <v>80</v>
      </c>
      <c r="J31" s="34" t="str">
        <f>$J$5</f>
        <v>min.</v>
      </c>
      <c r="K31" s="35"/>
      <c r="L31" s="13"/>
      <c r="M31" s="79"/>
      <c r="N31" s="62"/>
      <c r="O31" s="72"/>
      <c r="P31" s="67"/>
      <c r="Q31" s="47">
        <v>2</v>
      </c>
      <c r="R31" s="83">
        <v>0.73997500000000005</v>
      </c>
      <c r="S31" s="62">
        <v>6.2877700000000001</v>
      </c>
      <c r="T31" s="72">
        <f>SQRT(R31^2+S31^2)</f>
        <v>6.3311621819003339</v>
      </c>
      <c r="U31" s="67">
        <v>0.116878</v>
      </c>
      <c r="V31" s="47">
        <v>32</v>
      </c>
      <c r="W31" s="83">
        <v>0.363062</v>
      </c>
      <c r="X31" s="62">
        <v>2.9636300000000002</v>
      </c>
      <c r="Y31" s="72">
        <f>SQRT(W31^2+X31^2)</f>
        <v>2.9857857915034698</v>
      </c>
      <c r="Z31" s="67">
        <v>0.121597</v>
      </c>
      <c r="AA31" s="47">
        <v>1</v>
      </c>
      <c r="AB31" s="83">
        <v>0.21420700000000001</v>
      </c>
      <c r="AC31" s="62">
        <v>5.2825100000000003</v>
      </c>
      <c r="AD31" s="72">
        <f>SQRT(AB31^2+AC31^2)</f>
        <v>5.2868512877656206</v>
      </c>
      <c r="AE31" s="67">
        <v>4.0516999999999997E-2</v>
      </c>
      <c r="AF31" s="47">
        <v>1</v>
      </c>
      <c r="AG31" s="83">
        <v>1.72604</v>
      </c>
      <c r="AH31" s="62">
        <v>6.26328</v>
      </c>
      <c r="AI31" s="72">
        <f>SQRT(AG31^2+AH31^2)</f>
        <v>6.4967599955670208</v>
      </c>
      <c r="AJ31" s="67">
        <v>0.26567800000000003</v>
      </c>
      <c r="AK31" s="51">
        <v>80</v>
      </c>
    </row>
    <row r="32" spans="2:37" ht="15" customHeight="1" x14ac:dyDescent="0.2">
      <c r="B32" s="147"/>
      <c r="C32" s="135"/>
      <c r="D32" s="145"/>
      <c r="E32" s="143"/>
      <c r="F32" s="139"/>
      <c r="G32" s="149"/>
      <c r="H32" s="152"/>
      <c r="I32" s="154"/>
      <c r="J32" s="37" t="str">
        <f>$J$7</f>
        <v>max.</v>
      </c>
      <c r="K32" s="38">
        <v>240</v>
      </c>
      <c r="L32" s="15">
        <v>106</v>
      </c>
      <c r="M32" s="81"/>
      <c r="N32" s="64"/>
      <c r="O32" s="74"/>
      <c r="P32" s="69"/>
      <c r="Q32" s="49">
        <v>245</v>
      </c>
      <c r="R32" s="85">
        <v>5.7570100000000002</v>
      </c>
      <c r="S32" s="64">
        <v>8.6783800000000006</v>
      </c>
      <c r="T32" s="74">
        <f>SQRT(R32^2+S32^2)</f>
        <v>10.414290353379821</v>
      </c>
      <c r="U32" s="69">
        <v>0.55279900000000004</v>
      </c>
      <c r="V32" s="49">
        <v>245</v>
      </c>
      <c r="W32" s="85">
        <v>6.0895900000000003</v>
      </c>
      <c r="X32" s="64">
        <v>12.431699999999999</v>
      </c>
      <c r="Y32" s="74">
        <f>SQRT(W32^2+X32^2)</f>
        <v>13.843058594765102</v>
      </c>
      <c r="Z32" s="69">
        <v>0.43990099999999999</v>
      </c>
      <c r="AA32" s="49">
        <v>245</v>
      </c>
      <c r="AB32" s="85">
        <v>5.8134300000000003</v>
      </c>
      <c r="AC32" s="64">
        <v>10.3422</v>
      </c>
      <c r="AD32" s="74">
        <f>SQRT(AB32^2+AC32^2)</f>
        <v>11.864108445429013</v>
      </c>
      <c r="AE32" s="69">
        <v>0.49000100000000002</v>
      </c>
      <c r="AF32" s="49">
        <v>245</v>
      </c>
      <c r="AG32" s="85">
        <v>5.81426</v>
      </c>
      <c r="AH32" s="64">
        <v>6.7608300000000003</v>
      </c>
      <c r="AI32" s="74">
        <f>SQRT(AG32^2+AH32^2)</f>
        <v>8.9170870600493757</v>
      </c>
      <c r="AJ32" s="69">
        <v>0.65203599999999995</v>
      </c>
      <c r="AK32" s="53">
        <v>245</v>
      </c>
    </row>
    <row r="33" spans="2:37" ht="15" customHeight="1" x14ac:dyDescent="0.2">
      <c r="B33" s="147"/>
      <c r="C33" s="135"/>
      <c r="D33" s="145"/>
      <c r="E33" s="143"/>
      <c r="F33" s="139"/>
      <c r="G33" s="149"/>
      <c r="H33" s="152"/>
      <c r="I33" s="154"/>
      <c r="J33" s="37" t="str">
        <f>$J$8</f>
        <v>Bereich</v>
      </c>
      <c r="K33" s="58">
        <f>K32/L32</f>
        <v>2.2641509433962264</v>
      </c>
      <c r="L33" s="59"/>
      <c r="M33" s="81"/>
      <c r="N33" s="64"/>
      <c r="O33" s="74"/>
      <c r="P33" s="69"/>
      <c r="Q33" s="55">
        <f>Q32/Q31</f>
        <v>122.5</v>
      </c>
      <c r="R33" s="85"/>
      <c r="S33" s="6"/>
      <c r="T33" s="7"/>
      <c r="U33" s="7"/>
      <c r="V33" s="55">
        <f>V32/V31</f>
        <v>7.65625</v>
      </c>
      <c r="W33" s="85"/>
      <c r="X33" s="5"/>
      <c r="Y33" s="5"/>
      <c r="Z33" s="5"/>
      <c r="AA33" s="55">
        <f>AA32/AA31</f>
        <v>245</v>
      </c>
      <c r="AB33" s="85"/>
      <c r="AC33" s="6"/>
      <c r="AD33" s="7"/>
      <c r="AE33" s="7"/>
      <c r="AF33" s="55">
        <f>AF32/AF31</f>
        <v>245</v>
      </c>
      <c r="AG33" s="85"/>
      <c r="AH33" s="5"/>
      <c r="AI33" s="5"/>
      <c r="AJ33" s="5"/>
      <c r="AK33" s="57">
        <f>AK32/AK31</f>
        <v>3.0625</v>
      </c>
    </row>
    <row r="34" spans="2:37" ht="15" customHeight="1" x14ac:dyDescent="0.2">
      <c r="B34" s="146" t="s">
        <v>27</v>
      </c>
      <c r="C34" s="133"/>
      <c r="D34" s="144">
        <v>5.5</v>
      </c>
      <c r="E34" s="142">
        <v>350</v>
      </c>
      <c r="F34" s="138">
        <v>40</v>
      </c>
      <c r="G34" s="148"/>
      <c r="H34" s="151">
        <v>2700</v>
      </c>
      <c r="I34" s="153"/>
      <c r="J34" s="34" t="str">
        <f>$J$5</f>
        <v>min.</v>
      </c>
      <c r="K34" s="35"/>
      <c r="L34" s="13"/>
      <c r="M34" s="79"/>
      <c r="N34" s="62"/>
      <c r="O34" s="72"/>
      <c r="P34" s="67"/>
      <c r="Q34" s="47">
        <v>1</v>
      </c>
      <c r="R34" s="83">
        <v>0.59845000000000004</v>
      </c>
      <c r="S34" s="62">
        <v>5.6562799999999998</v>
      </c>
      <c r="T34" s="72">
        <f>SQRT(R34^2+S34^2)</f>
        <v>5.6878507224521986</v>
      </c>
      <c r="U34" s="67">
        <v>0.105216</v>
      </c>
      <c r="V34" s="47">
        <v>30</v>
      </c>
      <c r="W34" s="83">
        <v>5.7110099999999999</v>
      </c>
      <c r="X34" s="62">
        <v>8.8116699999999994</v>
      </c>
      <c r="Y34" s="72">
        <f>SQRT(W34^2+X34^2)</f>
        <v>10.500531577448829</v>
      </c>
      <c r="Z34" s="67">
        <v>0.54387799999999997</v>
      </c>
      <c r="AA34" s="47">
        <v>1</v>
      </c>
      <c r="AB34" s="83">
        <v>0.20418800000000001</v>
      </c>
      <c r="AC34" s="62">
        <v>5.17197</v>
      </c>
      <c r="AD34" s="72">
        <f>SQRT(AB34^2+AC34^2)</f>
        <v>5.1759990745984492</v>
      </c>
      <c r="AE34" s="67">
        <v>3.9448999999999998E-2</v>
      </c>
      <c r="AF34" s="47">
        <v>0</v>
      </c>
      <c r="AG34" s="83">
        <v>0.41891499999999998</v>
      </c>
      <c r="AH34" s="62">
        <v>1.5707899999999999</v>
      </c>
      <c r="AI34" s="72">
        <f>SQRT(AG34^2+AH34^2)</f>
        <v>1.6256909304431146</v>
      </c>
      <c r="AJ34" s="67">
        <v>0.25768400000000002</v>
      </c>
      <c r="AK34" s="51">
        <v>1</v>
      </c>
    </row>
    <row r="35" spans="2:37" ht="15" customHeight="1" x14ac:dyDescent="0.2">
      <c r="B35" s="147"/>
      <c r="C35" s="135"/>
      <c r="D35" s="145"/>
      <c r="E35" s="143"/>
      <c r="F35" s="139"/>
      <c r="G35" s="149"/>
      <c r="H35" s="152"/>
      <c r="I35" s="154"/>
      <c r="J35" s="37" t="str">
        <f>$J$7</f>
        <v>max.</v>
      </c>
      <c r="K35" s="38">
        <v>245</v>
      </c>
      <c r="L35" s="15">
        <v>98</v>
      </c>
      <c r="M35" s="81"/>
      <c r="N35" s="64"/>
      <c r="O35" s="74"/>
      <c r="P35" s="69"/>
      <c r="Q35" s="49">
        <v>240</v>
      </c>
      <c r="R35" s="85">
        <v>5.3903499999999998</v>
      </c>
      <c r="S35" s="64">
        <v>7.96835</v>
      </c>
      <c r="T35" s="74">
        <f>SQRT(R35^2+S35^2)</f>
        <v>9.6203157352032882</v>
      </c>
      <c r="U35" s="69">
        <v>0.56030999999999997</v>
      </c>
      <c r="V35" s="49">
        <v>245</v>
      </c>
      <c r="W35" s="85">
        <v>0.19350200000000001</v>
      </c>
      <c r="X35" s="64">
        <v>1.25729</v>
      </c>
      <c r="Y35" s="74">
        <f>SQRT(W35^2+X35^2)</f>
        <v>1.272093223039884</v>
      </c>
      <c r="Z35" s="69">
        <v>0.152113</v>
      </c>
      <c r="AA35" s="49">
        <v>245</v>
      </c>
      <c r="AB35" s="85">
        <v>5.5590200000000003</v>
      </c>
      <c r="AC35" s="64">
        <v>9.7271800000000006</v>
      </c>
      <c r="AD35" s="74">
        <f>SQRT(AB35^2+AC35^2)</f>
        <v>11.203603621728146</v>
      </c>
      <c r="AE35" s="69">
        <v>0.49618200000000001</v>
      </c>
      <c r="AF35" s="49">
        <v>245</v>
      </c>
      <c r="AG35" s="85">
        <v>5.6048600000000004</v>
      </c>
      <c r="AH35" s="64">
        <v>5.9904900000000003</v>
      </c>
      <c r="AI35" s="74">
        <f>SQRT(AG35^2+AH35^2)</f>
        <v>8.2036836884231477</v>
      </c>
      <c r="AJ35" s="69">
        <v>0.68321200000000004</v>
      </c>
      <c r="AK35" s="53">
        <v>235</v>
      </c>
    </row>
    <row r="36" spans="2:37" ht="15" customHeight="1" thickBot="1" x14ac:dyDescent="0.25">
      <c r="B36" s="155"/>
      <c r="C36" s="136"/>
      <c r="D36" s="156"/>
      <c r="E36" s="157"/>
      <c r="F36" s="159"/>
      <c r="G36" s="150"/>
      <c r="H36" s="158"/>
      <c r="I36" s="160"/>
      <c r="J36" s="96" t="str">
        <f>$J$8</f>
        <v>Bereich</v>
      </c>
      <c r="K36" s="97">
        <f>K35/L35</f>
        <v>2.5</v>
      </c>
      <c r="L36" s="98"/>
      <c r="M36" s="99"/>
      <c r="N36" s="100"/>
      <c r="O36" s="101"/>
      <c r="P36" s="102"/>
      <c r="Q36" s="103">
        <f>Q35/Q34</f>
        <v>240</v>
      </c>
      <c r="R36" s="104"/>
      <c r="S36" s="105"/>
      <c r="T36" s="106"/>
      <c r="U36" s="106"/>
      <c r="V36" s="103">
        <f>V35/V34</f>
        <v>8.1666666666666661</v>
      </c>
      <c r="W36" s="104"/>
      <c r="X36" s="107"/>
      <c r="Y36" s="107"/>
      <c r="Z36" s="107"/>
      <c r="AA36" s="103">
        <f>AA35/AA34</f>
        <v>245</v>
      </c>
      <c r="AB36" s="104"/>
      <c r="AC36" s="105"/>
      <c r="AD36" s="106"/>
      <c r="AE36" s="106"/>
      <c r="AF36" s="108" t="s">
        <v>28</v>
      </c>
      <c r="AG36" s="104"/>
      <c r="AH36" s="107"/>
      <c r="AI36" s="107"/>
      <c r="AJ36" s="107"/>
      <c r="AK36" s="109">
        <f>AK35/AK34</f>
        <v>235</v>
      </c>
    </row>
    <row r="37" spans="2:37" ht="16.5" thickTop="1" x14ac:dyDescent="0.2"/>
  </sheetData>
  <customSheetViews>
    <customSheetView guid="{CC75FC44-3E88-4041-A8A8-C2E31636CB0D}" showGridLines="0" hiddenColumns="1">
      <pane ySplit="4" topLeftCell="A5" activePane="bottomLeft" state="frozen"/>
      <selection pane="bottomLeft"/>
      <pageMargins left="0.7" right="0.7" top="0.78740157499999996" bottom="0.78740157499999996" header="0.3" footer="0.3"/>
      <pageSetup paperSize="9" orientation="portrait" r:id="rId1"/>
    </customSheetView>
  </customSheetViews>
  <mergeCells count="71">
    <mergeCell ref="I15:I17"/>
    <mergeCell ref="D18:D21"/>
    <mergeCell ref="E18:E21"/>
    <mergeCell ref="D22:D24"/>
    <mergeCell ref="E22:E24"/>
    <mergeCell ref="H22:H24"/>
    <mergeCell ref="I22:I24"/>
    <mergeCell ref="F22:F24"/>
    <mergeCell ref="H18:H21"/>
    <mergeCell ref="I18:I21"/>
    <mergeCell ref="D15:D17"/>
    <mergeCell ref="E15:E17"/>
    <mergeCell ref="H25:H27"/>
    <mergeCell ref="F28:F30"/>
    <mergeCell ref="E5:E8"/>
    <mergeCell ref="D12:D14"/>
    <mergeCell ref="B22:B24"/>
    <mergeCell ref="H15:H17"/>
    <mergeCell ref="B5:B8"/>
    <mergeCell ref="B9:B11"/>
    <mergeCell ref="B12:B14"/>
    <mergeCell ref="B15:B17"/>
    <mergeCell ref="D5:D8"/>
    <mergeCell ref="D25:D27"/>
    <mergeCell ref="E25:E27"/>
    <mergeCell ref="B18:B21"/>
    <mergeCell ref="B25:B27"/>
    <mergeCell ref="B34:B36"/>
    <mergeCell ref="D28:D30"/>
    <mergeCell ref="E28:E30"/>
    <mergeCell ref="H28:H30"/>
    <mergeCell ref="I28:I30"/>
    <mergeCell ref="D31:D33"/>
    <mergeCell ref="E31:E33"/>
    <mergeCell ref="H31:H33"/>
    <mergeCell ref="I31:I33"/>
    <mergeCell ref="D34:D36"/>
    <mergeCell ref="E34:E36"/>
    <mergeCell ref="H34:H36"/>
    <mergeCell ref="F34:F36"/>
    <mergeCell ref="G28:G30"/>
    <mergeCell ref="B28:B30"/>
    <mergeCell ref="I34:I36"/>
    <mergeCell ref="G31:G33"/>
    <mergeCell ref="G34:G36"/>
    <mergeCell ref="H5:H8"/>
    <mergeCell ref="I5:I8"/>
    <mergeCell ref="G5:G8"/>
    <mergeCell ref="G9:G11"/>
    <mergeCell ref="G12:G14"/>
    <mergeCell ref="I25:I27"/>
    <mergeCell ref="I9:I11"/>
    <mergeCell ref="H12:H14"/>
    <mergeCell ref="I12:I14"/>
    <mergeCell ref="G15:G17"/>
    <mergeCell ref="H9:H11"/>
    <mergeCell ref="G18:G21"/>
    <mergeCell ref="G22:G24"/>
    <mergeCell ref="G25:G27"/>
    <mergeCell ref="F31:F33"/>
    <mergeCell ref="F5:F8"/>
    <mergeCell ref="F9:F11"/>
    <mergeCell ref="F12:F14"/>
    <mergeCell ref="B3:B4"/>
    <mergeCell ref="F25:F27"/>
    <mergeCell ref="E12:E14"/>
    <mergeCell ref="F15:F17"/>
    <mergeCell ref="D9:D11"/>
    <mergeCell ref="E9:E11"/>
    <mergeCell ref="F18:F21"/>
    <mergeCell ref="B31:B33"/>
  </mergeCells>
  <pageMargins left="0.7" right="0.7" top="0.78740157499999996" bottom="0.78740157499999996" header="0.3" footer="0.3"/>
  <pageSetup paperSize="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Tabelle5.4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Fassbinder</dc:creator>
  <cp:lastModifiedBy>Stefan Fassbinder</cp:lastModifiedBy>
  <cp:lastPrinted>2014-12-15T05:07:50Z</cp:lastPrinted>
  <dcterms:created xsi:type="dcterms:W3CDTF">2014-09-15T03:36:36Z</dcterms:created>
  <dcterms:modified xsi:type="dcterms:W3CDTF">2018-03-13T09:58:47Z</dcterms:modified>
</cp:coreProperties>
</file>